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tsanovaI\Desktop\Отчет по програми-2018\2022\31.12.2022\"/>
    </mc:Choice>
  </mc:AlternateContent>
  <bookViews>
    <workbookView xWindow="14505" yWindow="45" windowWidth="14295" windowHeight="12795" activeTab="1"/>
  </bookViews>
  <sheets>
    <sheet name="пол+прог" sheetId="2" r:id="rId1"/>
    <sheet name="Прог" sheetId="1" r:id="rId2"/>
  </sheets>
  <definedNames>
    <definedName name="_xlnm.Print_Area" localSheetId="1">Прог!$A$1:$G$180</definedName>
    <definedName name="_xlnm.Print_Titles" localSheetId="1">Прог!$3:$4</definedName>
  </definedNames>
  <calcPr calcId="162913"/>
</workbook>
</file>

<file path=xl/calcChain.xml><?xml version="1.0" encoding="utf-8"?>
<calcChain xmlns="http://schemas.openxmlformats.org/spreadsheetml/2006/main">
  <c r="C180" i="1" l="1"/>
  <c r="D180" i="1"/>
  <c r="E180" i="1"/>
  <c r="F180" i="1"/>
  <c r="G180" i="1"/>
  <c r="B180" i="1"/>
  <c r="D25" i="2"/>
  <c r="E25" i="2"/>
  <c r="F25" i="2"/>
  <c r="G25" i="2"/>
  <c r="H25" i="2"/>
  <c r="C25" i="2"/>
  <c r="G158" i="1"/>
  <c r="G159" i="1"/>
  <c r="G160" i="1"/>
  <c r="F158" i="1"/>
  <c r="F159" i="1"/>
  <c r="F160" i="1"/>
  <c r="E158" i="1"/>
  <c r="E159" i="1"/>
  <c r="E160" i="1"/>
  <c r="D160" i="1"/>
  <c r="D159" i="1"/>
  <c r="D158" i="1"/>
  <c r="C160" i="1"/>
  <c r="C159" i="1"/>
  <c r="C158" i="1"/>
  <c r="B160" i="1"/>
  <c r="B159" i="1"/>
  <c r="B158" i="1"/>
  <c r="D177" i="1" l="1"/>
  <c r="B165" i="1"/>
  <c r="C165" i="1"/>
  <c r="D165" i="1"/>
  <c r="E165" i="1"/>
  <c r="F165" i="1"/>
  <c r="G165" i="1"/>
  <c r="C177" i="1" l="1"/>
  <c r="E177" i="1"/>
  <c r="F177" i="1"/>
  <c r="G177" i="1"/>
  <c r="B177" i="1"/>
  <c r="C176" i="1"/>
  <c r="D176" i="1"/>
  <c r="E176" i="1"/>
  <c r="F176" i="1"/>
  <c r="G176" i="1"/>
  <c r="B176" i="1"/>
  <c r="C175" i="1"/>
  <c r="D175" i="1"/>
  <c r="E175" i="1"/>
  <c r="F175" i="1"/>
  <c r="G175" i="1"/>
  <c r="B175" i="1"/>
  <c r="C174" i="1"/>
  <c r="D174" i="1"/>
  <c r="E174" i="1"/>
  <c r="F174" i="1"/>
  <c r="G174" i="1"/>
  <c r="B174" i="1"/>
  <c r="C173" i="1"/>
  <c r="D173" i="1"/>
  <c r="E173" i="1"/>
  <c r="F173" i="1"/>
  <c r="G173" i="1"/>
  <c r="B173" i="1"/>
  <c r="C172" i="1"/>
  <c r="D172" i="1"/>
  <c r="E172" i="1"/>
  <c r="F172" i="1"/>
  <c r="G172" i="1"/>
  <c r="B172" i="1"/>
  <c r="C171" i="1"/>
  <c r="D171" i="1"/>
  <c r="E171" i="1"/>
  <c r="F171" i="1"/>
  <c r="G171" i="1"/>
  <c r="B171" i="1"/>
  <c r="C170" i="1"/>
  <c r="D170" i="1"/>
  <c r="E170" i="1"/>
  <c r="F170" i="1"/>
  <c r="G170" i="1"/>
  <c r="B170" i="1"/>
  <c r="C169" i="1"/>
  <c r="D169" i="1"/>
  <c r="E169" i="1"/>
  <c r="F169" i="1"/>
  <c r="G169" i="1"/>
  <c r="B169" i="1"/>
  <c r="C168" i="1"/>
  <c r="D168" i="1"/>
  <c r="E168" i="1"/>
  <c r="F168" i="1"/>
  <c r="G168" i="1"/>
  <c r="B168" i="1"/>
  <c r="C167" i="1"/>
  <c r="D167" i="1"/>
  <c r="E167" i="1"/>
  <c r="F167" i="1"/>
  <c r="G167" i="1"/>
  <c r="B167" i="1"/>
  <c r="C166" i="1"/>
  <c r="D166" i="1"/>
  <c r="E166" i="1"/>
  <c r="F166" i="1"/>
  <c r="G166" i="1"/>
  <c r="B166" i="1"/>
  <c r="G121" i="1"/>
  <c r="F121" i="1"/>
  <c r="E121" i="1"/>
  <c r="D121" i="1"/>
  <c r="C121" i="1"/>
  <c r="B121" i="1"/>
  <c r="G115" i="1"/>
  <c r="F115" i="1"/>
  <c r="E115" i="1"/>
  <c r="D115" i="1"/>
  <c r="C115" i="1"/>
  <c r="B115" i="1"/>
  <c r="G140" i="1"/>
  <c r="F140" i="1"/>
  <c r="E140" i="1"/>
  <c r="D140" i="1"/>
  <c r="C140" i="1"/>
  <c r="B140" i="1"/>
  <c r="G134" i="1"/>
  <c r="F134" i="1"/>
  <c r="E134" i="1"/>
  <c r="D134" i="1"/>
  <c r="C134" i="1"/>
  <c r="B134" i="1"/>
  <c r="B144" i="1" l="1"/>
  <c r="C24" i="2" s="1"/>
  <c r="F144" i="1"/>
  <c r="G24" i="2" s="1"/>
  <c r="D144" i="1"/>
  <c r="E24" i="2" s="1"/>
  <c r="B125" i="1"/>
  <c r="C22" i="2" s="1"/>
  <c r="F125" i="1"/>
  <c r="G22" i="2" s="1"/>
  <c r="D125" i="1"/>
  <c r="E22" i="2" s="1"/>
  <c r="C125" i="1"/>
  <c r="D22" i="2" s="1"/>
  <c r="G125" i="1"/>
  <c r="H22" i="2" s="1"/>
  <c r="E125" i="1"/>
  <c r="F22" i="2" s="1"/>
  <c r="G144" i="1"/>
  <c r="H24" i="2" s="1"/>
  <c r="E144" i="1"/>
  <c r="F24" i="2" s="1"/>
  <c r="C144" i="1"/>
  <c r="D24" i="2" s="1"/>
  <c r="G164" i="1" l="1"/>
  <c r="F164" i="1"/>
  <c r="E164" i="1"/>
  <c r="D164" i="1"/>
  <c r="C164" i="1"/>
  <c r="B164" i="1"/>
  <c r="G96" i="1" l="1"/>
  <c r="F96" i="1"/>
  <c r="E96" i="1"/>
  <c r="D96" i="1"/>
  <c r="C96" i="1"/>
  <c r="B96" i="1"/>
  <c r="G90" i="1"/>
  <c r="F90" i="1"/>
  <c r="E90" i="1"/>
  <c r="D90" i="1"/>
  <c r="C90" i="1"/>
  <c r="B90" i="1"/>
  <c r="G72" i="1"/>
  <c r="F72" i="1"/>
  <c r="E72" i="1"/>
  <c r="D72" i="1"/>
  <c r="C72" i="1"/>
  <c r="B72" i="1"/>
  <c r="G66" i="1"/>
  <c r="F66" i="1"/>
  <c r="E66" i="1"/>
  <c r="D66" i="1"/>
  <c r="C66" i="1"/>
  <c r="B66" i="1"/>
  <c r="G54" i="1"/>
  <c r="F54" i="1"/>
  <c r="E54" i="1"/>
  <c r="D54" i="1"/>
  <c r="C54" i="1"/>
  <c r="B54" i="1"/>
  <c r="G48" i="1"/>
  <c r="F48" i="1"/>
  <c r="E48" i="1"/>
  <c r="D48" i="1"/>
  <c r="C48" i="1"/>
  <c r="B48" i="1"/>
  <c r="G36" i="1"/>
  <c r="F36" i="1"/>
  <c r="E36" i="1"/>
  <c r="D36" i="1"/>
  <c r="C36" i="1"/>
  <c r="B36" i="1"/>
  <c r="G30" i="1"/>
  <c r="F30" i="1"/>
  <c r="E30" i="1"/>
  <c r="D30" i="1"/>
  <c r="C30" i="1"/>
  <c r="B30" i="1"/>
  <c r="G39" i="1" l="1"/>
  <c r="H16" i="2" s="1"/>
  <c r="C57" i="1"/>
  <c r="D17" i="2" s="1"/>
  <c r="G57" i="1"/>
  <c r="H17" i="2" s="1"/>
  <c r="E106" i="1"/>
  <c r="F21" i="2" s="1"/>
  <c r="C39" i="1"/>
  <c r="D16" i="2" s="1"/>
  <c r="E57" i="1"/>
  <c r="F17" i="2" s="1"/>
  <c r="E39" i="1"/>
  <c r="F16" i="2" s="1"/>
  <c r="B57" i="1"/>
  <c r="C17" i="2" s="1"/>
  <c r="B39" i="1"/>
  <c r="C16" i="2" s="1"/>
  <c r="F39" i="1"/>
  <c r="G16" i="2" s="1"/>
  <c r="D57" i="1"/>
  <c r="E17" i="2" s="1"/>
  <c r="F57" i="1"/>
  <c r="G17" i="2" s="1"/>
  <c r="E81" i="1"/>
  <c r="F20" i="2" s="1"/>
  <c r="G81" i="1"/>
  <c r="H20" i="2" s="1"/>
  <c r="G106" i="1"/>
  <c r="H21" i="2" s="1"/>
  <c r="D39" i="1"/>
  <c r="E16" i="2" s="1"/>
  <c r="B81" i="1"/>
  <c r="C20" i="2" s="1"/>
  <c r="F81" i="1"/>
  <c r="G20" i="2" s="1"/>
  <c r="D81" i="1"/>
  <c r="E20" i="2" s="1"/>
  <c r="B106" i="1"/>
  <c r="C21" i="2" s="1"/>
  <c r="F106" i="1"/>
  <c r="G21" i="2" s="1"/>
  <c r="D106" i="1"/>
  <c r="E21" i="2" s="1"/>
  <c r="C81" i="1"/>
  <c r="D20" i="2" s="1"/>
  <c r="C106" i="1"/>
  <c r="D21" i="2" s="1"/>
  <c r="G162" i="1"/>
  <c r="F162" i="1"/>
  <c r="E162" i="1"/>
  <c r="D162" i="1"/>
  <c r="C162" i="1"/>
  <c r="B162" i="1"/>
  <c r="G156" i="1"/>
  <c r="F156" i="1"/>
  <c r="E156" i="1"/>
  <c r="D156" i="1"/>
  <c r="C156" i="1"/>
  <c r="B156" i="1"/>
  <c r="B16" i="1"/>
  <c r="C19" i="2" l="1"/>
  <c r="F19" i="2"/>
  <c r="H19" i="2"/>
  <c r="G19" i="2"/>
  <c r="D19" i="2"/>
  <c r="E19" i="2"/>
  <c r="C178" i="1"/>
  <c r="E178" i="1"/>
  <c r="G178" i="1"/>
  <c r="B178" i="1"/>
  <c r="F178" i="1"/>
  <c r="D178" i="1"/>
  <c r="C16" i="1"/>
  <c r="D16" i="1"/>
  <c r="E16" i="1"/>
  <c r="F16" i="1"/>
  <c r="G16" i="1"/>
  <c r="C10" i="1"/>
  <c r="D10" i="1"/>
  <c r="E10" i="1"/>
  <c r="F10" i="1"/>
  <c r="G10" i="1"/>
  <c r="B10" i="1"/>
  <c r="B21" i="1" s="1"/>
  <c r="C15" i="2" s="1"/>
  <c r="C14" i="2" s="1"/>
  <c r="G21" i="1" l="1"/>
  <c r="H15" i="2" s="1"/>
  <c r="H14" i="2" s="1"/>
  <c r="E21" i="1"/>
  <c r="F15" i="2" s="1"/>
  <c r="F14" i="2" s="1"/>
  <c r="D21" i="1"/>
  <c r="E15" i="2" s="1"/>
  <c r="E14" i="2" s="1"/>
  <c r="C21" i="1"/>
  <c r="D15" i="2" s="1"/>
  <c r="D14" i="2" s="1"/>
  <c r="F21" i="1"/>
  <c r="G15" i="2" s="1"/>
  <c r="G14" i="2" s="1"/>
</calcChain>
</file>

<file path=xl/sharedStrings.xml><?xml version="1.0" encoding="utf-8"?>
<sst xmlns="http://schemas.openxmlformats.org/spreadsheetml/2006/main" count="280" uniqueCount="69">
  <si>
    <t>Отчет на ведомствените и администрираните разходи по бюджетни програми</t>
  </si>
  <si>
    <t>Разходи по бюджетната програма</t>
  </si>
  <si>
    <t>(в лева)</t>
  </si>
  <si>
    <t>Отчет</t>
  </si>
  <si>
    <t>към</t>
  </si>
  <si>
    <t>I. Ведомствени разходи по бюджета</t>
  </si>
  <si>
    <t>от тях за:</t>
  </si>
  <si>
    <t>Персонал</t>
  </si>
  <si>
    <t>Издръжка</t>
  </si>
  <si>
    <t>Капиталови разходи</t>
  </si>
  <si>
    <t>II. Администрирани разходни параграфи по бюджета</t>
  </si>
  <si>
    <t>Общо разходи по бюджета (I+II)</t>
  </si>
  <si>
    <t>Численост на щатния персонал</t>
  </si>
  <si>
    <t xml:space="preserve">Отчет за изпълнението на бюджета с тримесечна информация за разходите по бюджетни програми по бюджета </t>
  </si>
  <si>
    <t>Отчет на разходите по области на политики и бюджетни програми</t>
  </si>
  <si>
    <t>Класификационен код*</t>
  </si>
  <si>
    <t xml:space="preserve">Наименование на областта на политика /бюджетната програма </t>
  </si>
  <si>
    <t>Общо разходи</t>
  </si>
  <si>
    <t>от тях:</t>
  </si>
  <si>
    <r>
      <t>Общо разходи по</t>
    </r>
    <r>
      <rPr>
        <b/>
        <sz val="10"/>
        <color theme="1"/>
        <rFont val="Times New Roman"/>
        <family val="1"/>
        <charset val="204"/>
      </rPr>
      <t xml:space="preserve"> бюджетните програми на ПРБ</t>
    </r>
  </si>
  <si>
    <t>Разходи по бюджетните програми</t>
  </si>
  <si>
    <t>2100.01.00</t>
  </si>
  <si>
    <t>2100.01.01</t>
  </si>
  <si>
    <t>2100.01.02</t>
  </si>
  <si>
    <t>Бюджетна програма „Подобряване на жилищните условия на маргинализирани групи от населението“</t>
  </si>
  <si>
    <t>2100.02.00</t>
  </si>
  <si>
    <t>2100.02.01</t>
  </si>
  <si>
    <t>Бюджетна програма "Рехаблитация и изграждане на пътна инфраструктура"</t>
  </si>
  <si>
    <t>2100.02.02</t>
  </si>
  <si>
    <t>Бюджетна програма „Устройство на територията, благоустройство, геозащита, водоснабдяване и канализация“</t>
  </si>
  <si>
    <t>2100.03.00</t>
  </si>
  <si>
    <t>Бюджетна програма „Ефективна администрация и координация“</t>
  </si>
  <si>
    <t>Финансови корекции за УО в чужбина</t>
  </si>
  <si>
    <t>2100.01.02 Бюджетна програма „Подобряване на жилищните условия на маргинализирани групи от населението“</t>
  </si>
  <si>
    <t>Рехабилитация и реконструкция на общински пътища</t>
  </si>
  <si>
    <t>Изграждане и основен ремонт на републиканската пътна мрежа</t>
  </si>
  <si>
    <t>Ограничено вещно право (преминаване, прокарване) на теренно ползване (сервитутни права)</t>
  </si>
  <si>
    <t xml:space="preserve">Обезщетения на собственици на земя за дейности по републиканската пътна мрежа </t>
  </si>
  <si>
    <t>Други/Лихви по външни заеми</t>
  </si>
  <si>
    <t>Изготвяне на устройствени планове</t>
  </si>
  <si>
    <t>Превантивни дейности за предотвратяване на свлачищните процеси на територията на Република България</t>
  </si>
  <si>
    <t>Консултантски услуги по ДИЗ</t>
  </si>
  <si>
    <t>Лихви по външни заеми</t>
  </si>
  <si>
    <t>Изграждане на благоустройствени, водоснабдителни и геозащитни обекти</t>
  </si>
  <si>
    <t>Субсидии за асоциации по ВиК по Закона за водите</t>
  </si>
  <si>
    <t>Охрана на ВиК обекти</t>
  </si>
  <si>
    <t xml:space="preserve">Подготвителни и проучвателни дейности, предхождащи изграждането на инфраструктурни обекти </t>
  </si>
  <si>
    <t>Закон 2022</t>
  </si>
  <si>
    <t>Уточнен план 2022 г.</t>
  </si>
  <si>
    <t>31 март 2022 г.</t>
  </si>
  <si>
    <t>30 юни 2022 г.</t>
  </si>
  <si>
    <t>30 септември 2022 г.</t>
  </si>
  <si>
    <t>31 декември 2022 г.</t>
  </si>
  <si>
    <t xml:space="preserve">Политика за интегрирано развитие на регионите за постигане на растеж и подобряване качеството на жизнената среда </t>
  </si>
  <si>
    <t>Бюджетна програма „Стратегическо планиране на регионалното и пространственото развитие, децентрализация и териториално сътрудничество“</t>
  </si>
  <si>
    <t>2100.01.03</t>
  </si>
  <si>
    <t>Бюджетна програма „Ефективно управление на държавната собственост, държавното участие в търговските дружества и държавни предприятия и развитие на публично-частното партньорство и концесионирането“</t>
  </si>
  <si>
    <t>Политика за подобряване на инвестиционния процес, поддържане, модернизация и изграждане на техническата инфраструктура</t>
  </si>
  <si>
    <t>2100.02.03</t>
  </si>
  <si>
    <t>Бюджетна програма „Нормативно регулиране и контрол на строителните продукти и инвестиционния процес в строителството“</t>
  </si>
  <si>
    <t>2100.01.01 Бюджетна програма „Стратегическо планиране на регионалното и пространственото развитие, децентрализация и териториално сътрудничество“</t>
  </si>
  <si>
    <t>2100.01.03 Бюджетна програма „Ефективно управление на държавната собственост, държавното участие в търговските дружества и държавни предприятия и развитие на публично-частното партньорство и концесионирането“</t>
  </si>
  <si>
    <t>2100.02.01 Бюджетна програма   "Рехаблитация и изграждане на пътна инфраструктура"</t>
  </si>
  <si>
    <t>2100.02.02 Бюджетна програма „Устройство на територията, благоустройство, геозащита, водоснабдяване и канализация“</t>
  </si>
  <si>
    <t>2100.03.00 Бюджетна програма „Ефективна администрация и координация“</t>
  </si>
  <si>
    <t>2100.02.03 Бюджетна програма „Нормативно регулиране и контрол на строителните продукти и инвестиционния процес в строителството“</t>
  </si>
  <si>
    <t xml:space="preserve">Текущ ремонт и поддръжка на републиканската пътна мрежа
</t>
  </si>
  <si>
    <t>на Министерство на регионалното развитие и благоустройството към 31 декември 2022 г.</t>
  </si>
  <si>
    <t>към 31.12.2022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</si>
</sst>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color theme="1"/>
      <name val="Times New Roman"/>
      <family val="2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2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 inden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0" fontId="2" fillId="0" borderId="0" xfId="0" applyFont="1" applyAlignment="1">
      <alignment horizontal="right" vertical="center" indent="15"/>
    </xf>
    <xf numFmtId="0" fontId="2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6" xfId="0" quotePrefix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2" fillId="2" borderId="4" xfId="0" applyFont="1" applyFill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2" fillId="0" borderId="11" xfId="0" applyFont="1" applyBorder="1" applyAlignment="1">
      <alignment horizontal="center" vertical="center"/>
    </xf>
    <xf numFmtId="0" fontId="9" fillId="0" borderId="6" xfId="0" applyFont="1" applyFill="1" applyBorder="1" applyAlignment="1">
      <alignment vertical="center" wrapText="1"/>
    </xf>
    <xf numFmtId="0" fontId="1" fillId="0" borderId="11" xfId="0" applyFont="1" applyBorder="1" applyAlignment="1">
      <alignment horizontal="center" vertical="center"/>
    </xf>
    <xf numFmtId="0" fontId="7" fillId="3" borderId="6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horizontal="center" vertical="center"/>
    </xf>
    <xf numFmtId="0" fontId="7" fillId="0" borderId="6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/>
    </xf>
    <xf numFmtId="0" fontId="10" fillId="0" borderId="6" xfId="0" applyFont="1" applyFill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7" fillId="0" borderId="12" xfId="0" applyFont="1" applyFill="1" applyBorder="1" applyAlignment="1">
      <alignment vertical="center" wrapText="1"/>
    </xf>
    <xf numFmtId="0" fontId="7" fillId="0" borderId="14" xfId="0" applyFont="1" applyFill="1" applyBorder="1" applyAlignment="1">
      <alignment vertical="center" wrapText="1"/>
    </xf>
    <xf numFmtId="0" fontId="7" fillId="0" borderId="13" xfId="0" applyFont="1" applyFill="1" applyBorder="1" applyAlignment="1">
      <alignment vertical="center" wrapText="1"/>
    </xf>
    <xf numFmtId="0" fontId="7" fillId="3" borderId="15" xfId="0" applyFont="1" applyFill="1" applyBorder="1" applyAlignment="1">
      <alignment vertical="center" wrapText="1"/>
    </xf>
    <xf numFmtId="3" fontId="2" fillId="2" borderId="6" xfId="0" applyNumberFormat="1" applyFont="1" applyFill="1" applyBorder="1" applyAlignment="1">
      <alignment horizontal="right" vertical="center" wrapText="1"/>
    </xf>
    <xf numFmtId="3" fontId="1" fillId="0" borderId="6" xfId="0" applyNumberFormat="1" applyFont="1" applyBorder="1" applyAlignment="1">
      <alignment horizontal="right" vertical="center" wrapText="1"/>
    </xf>
    <xf numFmtId="3" fontId="1" fillId="0" borderId="6" xfId="0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right" vertical="center" wrapText="1"/>
    </xf>
    <xf numFmtId="0" fontId="11" fillId="0" borderId="13" xfId="0" applyFont="1" applyFill="1" applyBorder="1" applyAlignment="1">
      <alignment vertical="center" wrapText="1"/>
    </xf>
    <xf numFmtId="0" fontId="7" fillId="0" borderId="11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vertical="center" wrapText="1"/>
    </xf>
    <xf numFmtId="0" fontId="7" fillId="0" borderId="11" xfId="0" applyFont="1" applyFill="1" applyBorder="1" applyAlignment="1">
      <alignment horizontal="left" vertical="top" wrapText="1"/>
    </xf>
    <xf numFmtId="0" fontId="7" fillId="0" borderId="4" xfId="0" applyFont="1" applyFill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quotePrefix="1" applyFont="1" applyBorder="1" applyAlignment="1">
      <alignment horizontal="center" vertical="center" wrapText="1"/>
    </xf>
    <xf numFmtId="0" fontId="2" fillId="0" borderId="5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0" fontId="1" fillId="0" borderId="16" xfId="0" applyFont="1" applyBorder="1" applyAlignment="1">
      <alignment vertical="center" wrapText="1"/>
    </xf>
    <xf numFmtId="0" fontId="7" fillId="0" borderId="17" xfId="0" applyFont="1" applyFill="1" applyBorder="1" applyAlignment="1">
      <alignment horizontal="left" vertical="center" wrapText="1"/>
    </xf>
    <xf numFmtId="0" fontId="7" fillId="0" borderId="18" xfId="0" applyFont="1" applyFill="1" applyBorder="1" applyAlignment="1">
      <alignment vertical="center" wrapText="1"/>
    </xf>
    <xf numFmtId="0" fontId="7" fillId="0" borderId="19" xfId="0" applyFont="1" applyFill="1" applyBorder="1" applyAlignment="1">
      <alignment vertical="center" wrapText="1"/>
    </xf>
    <xf numFmtId="0" fontId="7" fillId="0" borderId="20" xfId="0" applyFont="1" applyFill="1" applyBorder="1" applyAlignment="1">
      <alignment vertical="center" wrapText="1"/>
    </xf>
    <xf numFmtId="0" fontId="11" fillId="0" borderId="20" xfId="0" applyFont="1" applyFill="1" applyBorder="1" applyAlignment="1">
      <alignment vertical="center" wrapText="1"/>
    </xf>
    <xf numFmtId="0" fontId="7" fillId="3" borderId="21" xfId="0" applyFont="1" applyFill="1" applyBorder="1" applyAlignment="1">
      <alignment vertical="center" wrapText="1"/>
    </xf>
    <xf numFmtId="0" fontId="2" fillId="2" borderId="16" xfId="0" applyFont="1" applyFill="1" applyBorder="1" applyAlignment="1">
      <alignment vertical="center" wrapText="1"/>
    </xf>
    <xf numFmtId="3" fontId="1" fillId="0" borderId="11" xfId="0" applyNumberFormat="1" applyFont="1" applyBorder="1" applyAlignment="1">
      <alignment horizontal="right" vertical="center" wrapText="1"/>
    </xf>
    <xf numFmtId="3" fontId="1" fillId="0" borderId="3" xfId="0" applyNumberFormat="1" applyFont="1" applyBorder="1" applyAlignment="1">
      <alignment horizontal="right" vertical="center" wrapText="1"/>
    </xf>
    <xf numFmtId="3" fontId="1" fillId="0" borderId="4" xfId="0" applyNumberFormat="1" applyFont="1" applyBorder="1" applyAlignment="1">
      <alignment horizontal="right" vertical="center" wrapText="1"/>
    </xf>
    <xf numFmtId="3" fontId="2" fillId="2" borderId="4" xfId="0" applyNumberFormat="1" applyFont="1" applyFill="1" applyBorder="1" applyAlignment="1">
      <alignment horizontal="right" vertical="center" wrapText="1"/>
    </xf>
    <xf numFmtId="3" fontId="1" fillId="0" borderId="4" xfId="0" applyNumberFormat="1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8" xfId="0" quotePrefix="1" applyFont="1" applyBorder="1" applyAlignment="1">
      <alignment horizontal="center" vertical="center" wrapText="1"/>
    </xf>
    <xf numFmtId="0" fontId="2" fillId="0" borderId="5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29"/>
  <sheetViews>
    <sheetView topLeftCell="A7" zoomScale="80" zoomScaleNormal="80" zoomScaleSheetLayoutView="70" workbookViewId="0">
      <selection activeCell="Q27" sqref="Q26:R27"/>
    </sheetView>
  </sheetViews>
  <sheetFormatPr defaultRowHeight="12.75" x14ac:dyDescent="0.2"/>
  <cols>
    <col min="1" max="1" width="15" customWidth="1"/>
    <col min="2" max="2" width="61.83203125" customWidth="1"/>
    <col min="3" max="3" width="15.5" customWidth="1"/>
    <col min="4" max="4" width="16" customWidth="1"/>
    <col min="5" max="5" width="12.83203125" customWidth="1"/>
    <col min="6" max="6" width="14.5" customWidth="1"/>
    <col min="7" max="7" width="15.6640625" customWidth="1"/>
    <col min="8" max="8" width="16.1640625" customWidth="1"/>
  </cols>
  <sheetData>
    <row r="3" spans="1:8" ht="42" customHeight="1" x14ac:dyDescent="0.2">
      <c r="A3" s="73" t="s">
        <v>13</v>
      </c>
      <c r="B3" s="73"/>
      <c r="C3" s="73"/>
      <c r="D3" s="73"/>
      <c r="E3" s="73"/>
      <c r="F3" s="73"/>
      <c r="G3" s="73"/>
      <c r="H3" s="73"/>
    </row>
    <row r="4" spans="1:8" ht="15.75" x14ac:dyDescent="0.2">
      <c r="A4" s="74" t="s">
        <v>67</v>
      </c>
      <c r="B4" s="74"/>
      <c r="C4" s="74"/>
      <c r="D4" s="74"/>
      <c r="E4" s="74"/>
      <c r="F4" s="74"/>
      <c r="G4" s="74"/>
      <c r="H4" s="74"/>
    </row>
    <row r="5" spans="1:8" x14ac:dyDescent="0.2">
      <c r="A5" s="75"/>
      <c r="B5" s="76"/>
      <c r="C5" s="76"/>
      <c r="D5" s="76"/>
      <c r="E5" s="76"/>
      <c r="F5" s="76"/>
      <c r="G5" s="76"/>
      <c r="H5" s="76"/>
    </row>
    <row r="6" spans="1:8" ht="15.75" x14ac:dyDescent="0.2">
      <c r="A6" s="9"/>
    </row>
    <row r="7" spans="1:8" ht="15.75" x14ac:dyDescent="0.2">
      <c r="A7" s="74" t="s">
        <v>14</v>
      </c>
      <c r="B7" s="74"/>
      <c r="C7" s="74"/>
      <c r="D7" s="74"/>
      <c r="E7" s="74"/>
      <c r="F7" s="74"/>
      <c r="G7" s="74"/>
      <c r="H7" s="74"/>
    </row>
    <row r="8" spans="1:8" ht="15.75" x14ac:dyDescent="0.2">
      <c r="A8" s="74" t="s">
        <v>68</v>
      </c>
      <c r="B8" s="74"/>
      <c r="C8" s="74"/>
      <c r="D8" s="74"/>
      <c r="E8" s="74"/>
      <c r="F8" s="74"/>
      <c r="G8" s="74"/>
      <c r="H8" s="74"/>
    </row>
    <row r="9" spans="1:8" x14ac:dyDescent="0.2">
      <c r="A9" s="76"/>
      <c r="B9" s="76"/>
      <c r="C9" s="76"/>
      <c r="D9" s="76"/>
      <c r="E9" s="76"/>
      <c r="F9" s="76"/>
      <c r="G9" s="76"/>
      <c r="H9" s="76"/>
    </row>
    <row r="10" spans="1:8" ht="13.5" thickBot="1" x14ac:dyDescent="0.25">
      <c r="A10" s="10" t="s">
        <v>2</v>
      </c>
      <c r="H10" s="18" t="s">
        <v>2</v>
      </c>
    </row>
    <row r="11" spans="1:8" ht="12.75" customHeight="1" x14ac:dyDescent="0.2">
      <c r="A11" s="70" t="s">
        <v>15</v>
      </c>
      <c r="B11" s="70" t="s">
        <v>16</v>
      </c>
      <c r="C11" s="70" t="s">
        <v>47</v>
      </c>
      <c r="D11" s="77" t="s">
        <v>48</v>
      </c>
      <c r="E11" s="11" t="s">
        <v>3</v>
      </c>
      <c r="F11" s="11" t="s">
        <v>3</v>
      </c>
      <c r="G11" s="11" t="s">
        <v>3</v>
      </c>
      <c r="H11" s="11" t="s">
        <v>3</v>
      </c>
    </row>
    <row r="12" spans="1:8" x14ac:dyDescent="0.2">
      <c r="A12" s="71"/>
      <c r="B12" s="71"/>
      <c r="C12" s="71"/>
      <c r="D12" s="78"/>
      <c r="E12" s="4" t="s">
        <v>4</v>
      </c>
      <c r="F12" s="4" t="s">
        <v>4</v>
      </c>
      <c r="G12" s="4" t="s">
        <v>4</v>
      </c>
      <c r="H12" s="4" t="s">
        <v>4</v>
      </c>
    </row>
    <row r="13" spans="1:8" ht="26.25" thickBot="1" x14ac:dyDescent="0.25">
      <c r="A13" s="72"/>
      <c r="B13" s="72"/>
      <c r="C13" s="72"/>
      <c r="D13" s="79"/>
      <c r="E13" s="16" t="s">
        <v>49</v>
      </c>
      <c r="F13" s="5" t="s">
        <v>50</v>
      </c>
      <c r="G13" s="5" t="s">
        <v>51</v>
      </c>
      <c r="H13" s="5" t="s">
        <v>52</v>
      </c>
    </row>
    <row r="14" spans="1:8" ht="43.5" thickBot="1" x14ac:dyDescent="0.25">
      <c r="A14" s="25" t="s">
        <v>21</v>
      </c>
      <c r="B14" s="26" t="s">
        <v>53</v>
      </c>
      <c r="C14" s="42">
        <f>+C15+C16+C17</f>
        <v>3024000</v>
      </c>
      <c r="D14" s="42">
        <f t="shared" ref="D14:H14" si="0">+D15+D16+D17</f>
        <v>3806427</v>
      </c>
      <c r="E14" s="42">
        <f t="shared" si="0"/>
        <v>583347</v>
      </c>
      <c r="F14" s="42">
        <f t="shared" si="0"/>
        <v>1273963</v>
      </c>
      <c r="G14" s="42">
        <f t="shared" si="0"/>
        <v>1935116</v>
      </c>
      <c r="H14" s="42">
        <f t="shared" si="0"/>
        <v>3803147</v>
      </c>
    </row>
    <row r="15" spans="1:8" ht="39" thickBot="1" x14ac:dyDescent="0.25">
      <c r="A15" s="27" t="s">
        <v>22</v>
      </c>
      <c r="B15" s="28" t="s">
        <v>54</v>
      </c>
      <c r="C15" s="40">
        <f>+Прог!B21</f>
        <v>1073000</v>
      </c>
      <c r="D15" s="40">
        <f>+Прог!C21</f>
        <v>1974630</v>
      </c>
      <c r="E15" s="40">
        <f>+Прог!D21</f>
        <v>189253</v>
      </c>
      <c r="F15" s="40">
        <f>+Прог!E21</f>
        <v>432560</v>
      </c>
      <c r="G15" s="40">
        <f>+Прог!F21</f>
        <v>642864</v>
      </c>
      <c r="H15" s="40">
        <f>+Прог!G21</f>
        <v>1972445</v>
      </c>
    </row>
    <row r="16" spans="1:8" ht="26.25" thickBot="1" x14ac:dyDescent="0.25">
      <c r="A16" s="27" t="s">
        <v>23</v>
      </c>
      <c r="B16" s="28" t="s">
        <v>24</v>
      </c>
      <c r="C16" s="40">
        <f>+Прог!B39</f>
        <v>832000</v>
      </c>
      <c r="D16" s="40">
        <f>+Прог!C39</f>
        <v>534400</v>
      </c>
      <c r="E16" s="40">
        <f>+Прог!D39</f>
        <v>115146</v>
      </c>
      <c r="F16" s="40">
        <f>+Прог!E39</f>
        <v>234369</v>
      </c>
      <c r="G16" s="40">
        <f>+Прог!F39</f>
        <v>362140</v>
      </c>
      <c r="H16" s="40">
        <f>+Прог!G39</f>
        <v>533588</v>
      </c>
    </row>
    <row r="17" spans="1:8" ht="59.25" customHeight="1" thickBot="1" x14ac:dyDescent="0.25">
      <c r="A17" s="27" t="s">
        <v>55</v>
      </c>
      <c r="B17" s="28" t="s">
        <v>56</v>
      </c>
      <c r="C17" s="40">
        <f>+Прог!B57</f>
        <v>1119000</v>
      </c>
      <c r="D17" s="40">
        <f>+Прог!C57</f>
        <v>1297397</v>
      </c>
      <c r="E17" s="40">
        <f>+Прог!D57</f>
        <v>278948</v>
      </c>
      <c r="F17" s="40">
        <f>+Прог!E57</f>
        <v>607034</v>
      </c>
      <c r="G17" s="40">
        <f>+Прог!F57</f>
        <v>930112</v>
      </c>
      <c r="H17" s="40">
        <f>+Прог!G57</f>
        <v>1297114</v>
      </c>
    </row>
    <row r="18" spans="1:8" ht="13.5" thickBot="1" x14ac:dyDescent="0.25">
      <c r="A18" s="15"/>
      <c r="B18" s="13"/>
      <c r="C18" s="40"/>
      <c r="D18" s="40"/>
      <c r="E18" s="40"/>
      <c r="F18" s="40"/>
      <c r="G18" s="40"/>
      <c r="H18" s="40"/>
    </row>
    <row r="19" spans="1:8" ht="43.5" thickBot="1" x14ac:dyDescent="0.25">
      <c r="A19" s="29" t="s">
        <v>25</v>
      </c>
      <c r="B19" s="26" t="s">
        <v>57</v>
      </c>
      <c r="C19" s="42">
        <f>+C20+C21+C22</f>
        <v>2510793100</v>
      </c>
      <c r="D19" s="42">
        <f t="shared" ref="D19:H19" si="1">+D20+D21+D22</f>
        <v>2318462174</v>
      </c>
      <c r="E19" s="42">
        <f t="shared" si="1"/>
        <v>70695893</v>
      </c>
      <c r="F19" s="42">
        <f t="shared" si="1"/>
        <v>823817205</v>
      </c>
      <c r="G19" s="42">
        <f t="shared" si="1"/>
        <v>1116930029</v>
      </c>
      <c r="H19" s="42">
        <f t="shared" si="1"/>
        <v>2316885436</v>
      </c>
    </row>
    <row r="20" spans="1:8" ht="26.25" thickBot="1" x14ac:dyDescent="0.25">
      <c r="A20" s="27" t="s">
        <v>26</v>
      </c>
      <c r="B20" s="30" t="s">
        <v>27</v>
      </c>
      <c r="C20" s="40">
        <f>+Прог!B81</f>
        <v>2450846200</v>
      </c>
      <c r="D20" s="40">
        <f>+Прог!C81</f>
        <v>2264812613</v>
      </c>
      <c r="E20" s="40">
        <f>+Прог!D81</f>
        <v>61279587</v>
      </c>
      <c r="F20" s="40">
        <f>+Прог!E81</f>
        <v>800353351</v>
      </c>
      <c r="G20" s="40">
        <f>+Прог!F81</f>
        <v>1081878556</v>
      </c>
      <c r="H20" s="40">
        <f>+Прог!G81</f>
        <v>2263239585</v>
      </c>
    </row>
    <row r="21" spans="1:8" ht="26.25" thickBot="1" x14ac:dyDescent="0.25">
      <c r="A21" s="27" t="s">
        <v>28</v>
      </c>
      <c r="B21" s="30" t="s">
        <v>29</v>
      </c>
      <c r="C21" s="40">
        <f>+Прог!B106</f>
        <v>47711900</v>
      </c>
      <c r="D21" s="40">
        <f>+Прог!C106</f>
        <v>41293095</v>
      </c>
      <c r="E21" s="40">
        <f>+Прог!D106</f>
        <v>6486895</v>
      </c>
      <c r="F21" s="40">
        <f>+Прог!E106</f>
        <v>17888523</v>
      </c>
      <c r="G21" s="40">
        <f>+Прог!F106</f>
        <v>26767934</v>
      </c>
      <c r="H21" s="40">
        <f>+Прог!G106</f>
        <v>41289990</v>
      </c>
    </row>
    <row r="22" spans="1:8" ht="39" thickBot="1" x14ac:dyDescent="0.25">
      <c r="A22" s="27" t="s">
        <v>58</v>
      </c>
      <c r="B22" s="30" t="s">
        <v>59</v>
      </c>
      <c r="C22" s="40">
        <f>+Прог!B125</f>
        <v>12235000</v>
      </c>
      <c r="D22" s="40">
        <f>+Прог!C125</f>
        <v>12356466</v>
      </c>
      <c r="E22" s="40">
        <f>+Прог!D125</f>
        <v>2929411</v>
      </c>
      <c r="F22" s="40">
        <f>+Прог!E125</f>
        <v>5575331</v>
      </c>
      <c r="G22" s="40">
        <f>+Прог!F125</f>
        <v>8283539</v>
      </c>
      <c r="H22" s="40">
        <f>+Прог!G125</f>
        <v>12355861</v>
      </c>
    </row>
    <row r="23" spans="1:8" ht="13.5" thickBot="1" x14ac:dyDescent="0.25">
      <c r="A23" s="31"/>
      <c r="B23" s="30"/>
      <c r="C23" s="40"/>
      <c r="D23" s="40"/>
      <c r="E23" s="40"/>
      <c r="F23" s="40"/>
      <c r="G23" s="40"/>
      <c r="H23" s="40"/>
    </row>
    <row r="24" spans="1:8" ht="29.25" thickBot="1" x14ac:dyDescent="0.25">
      <c r="A24" s="29" t="s">
        <v>30</v>
      </c>
      <c r="B24" s="32" t="s">
        <v>31</v>
      </c>
      <c r="C24" s="42">
        <f>+Прог!B144</f>
        <v>25366900</v>
      </c>
      <c r="D24" s="42">
        <f>+Прог!C144</f>
        <v>24037380</v>
      </c>
      <c r="E24" s="42">
        <f>+Прог!D144</f>
        <v>9072859</v>
      </c>
      <c r="F24" s="42">
        <f>+Прог!E144</f>
        <v>12514642</v>
      </c>
      <c r="G24" s="42">
        <f>+Прог!F144</f>
        <v>16688099</v>
      </c>
      <c r="H24" s="42">
        <f>+Прог!G144</f>
        <v>22428872</v>
      </c>
    </row>
    <row r="25" spans="1:8" ht="13.5" thickBot="1" x14ac:dyDescent="0.25">
      <c r="A25" s="14"/>
      <c r="B25" s="12" t="s">
        <v>17</v>
      </c>
      <c r="C25" s="42">
        <f>+C14+C19+C24</f>
        <v>2539184000</v>
      </c>
      <c r="D25" s="42">
        <f t="shared" ref="D25:H25" si="2">+D14+D19+D24</f>
        <v>2346305981</v>
      </c>
      <c r="E25" s="42">
        <f t="shared" si="2"/>
        <v>80352099</v>
      </c>
      <c r="F25" s="42">
        <f t="shared" si="2"/>
        <v>837605810</v>
      </c>
      <c r="G25" s="42">
        <f t="shared" si="2"/>
        <v>1135553244</v>
      </c>
      <c r="H25" s="42">
        <f t="shared" si="2"/>
        <v>2343117455</v>
      </c>
    </row>
    <row r="26" spans="1:8" ht="15.75" x14ac:dyDescent="0.2">
      <c r="A26" s="1"/>
    </row>
    <row r="27" spans="1:8" ht="12.75" customHeight="1" x14ac:dyDescent="0.2">
      <c r="A27" s="69"/>
      <c r="B27" s="69"/>
      <c r="C27" s="69"/>
      <c r="D27" s="69"/>
      <c r="E27" s="69"/>
      <c r="F27" s="69"/>
      <c r="G27" s="69"/>
      <c r="H27" s="69"/>
    </row>
    <row r="28" spans="1:8" s="20" customFormat="1" ht="24.75" customHeight="1" x14ac:dyDescent="0.2">
      <c r="A28" s="21"/>
      <c r="B28" s="21"/>
      <c r="C28" s="21"/>
      <c r="D28" s="21"/>
      <c r="E28" s="21"/>
      <c r="F28" s="21"/>
      <c r="G28" s="21"/>
      <c r="H28" s="21"/>
    </row>
    <row r="29" spans="1:8" ht="24" customHeight="1" x14ac:dyDescent="0.2">
      <c r="A29" s="21"/>
      <c r="B29" s="21"/>
      <c r="C29" s="21"/>
      <c r="D29" s="21"/>
      <c r="E29" s="21"/>
      <c r="F29" s="21"/>
      <c r="G29" s="21"/>
      <c r="H29" s="21"/>
    </row>
  </sheetData>
  <mergeCells count="11">
    <mergeCell ref="A27:H27"/>
    <mergeCell ref="A11:A13"/>
    <mergeCell ref="B11:B13"/>
    <mergeCell ref="A3:H3"/>
    <mergeCell ref="A4:H4"/>
    <mergeCell ref="A5:H5"/>
    <mergeCell ref="A7:H7"/>
    <mergeCell ref="A8:H8"/>
    <mergeCell ref="A9:H9"/>
    <mergeCell ref="D11:D13"/>
    <mergeCell ref="C11:C13"/>
  </mergeCells>
  <pageMargins left="0.7" right="0.7" top="0.75" bottom="0.75" header="0.3" footer="0.3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181"/>
  <sheetViews>
    <sheetView tabSelected="1" topLeftCell="A139" zoomScale="80" zoomScaleNormal="80" zoomScaleSheetLayoutView="90" workbookViewId="0">
      <selection activeCell="Q158" sqref="Q158"/>
    </sheetView>
  </sheetViews>
  <sheetFormatPr defaultRowHeight="12.75" x14ac:dyDescent="0.2"/>
  <cols>
    <col min="1" max="1" width="51.6640625" customWidth="1"/>
    <col min="2" max="2" width="16.83203125" customWidth="1"/>
    <col min="3" max="3" width="15.6640625" customWidth="1"/>
    <col min="4" max="4" width="12.83203125" customWidth="1"/>
    <col min="5" max="5" width="14.5" customWidth="1"/>
    <col min="6" max="6" width="15.33203125" customWidth="1"/>
    <col min="7" max="7" width="15.5" customWidth="1"/>
  </cols>
  <sheetData>
    <row r="3" spans="1:7" ht="15.75" x14ac:dyDescent="0.2">
      <c r="A3" s="73" t="s">
        <v>0</v>
      </c>
      <c r="B3" s="73"/>
      <c r="C3" s="73"/>
      <c r="D3" s="73"/>
      <c r="E3" s="73"/>
      <c r="F3" s="73"/>
      <c r="G3" s="73"/>
    </row>
    <row r="4" spans="1:7" ht="15.75" x14ac:dyDescent="0.2">
      <c r="A4" s="74" t="s">
        <v>68</v>
      </c>
      <c r="B4" s="74"/>
      <c r="C4" s="74"/>
      <c r="D4" s="74"/>
      <c r="E4" s="74"/>
      <c r="F4" s="74"/>
      <c r="G4" s="74"/>
    </row>
    <row r="5" spans="1:7" ht="13.5" thickBot="1" x14ac:dyDescent="0.25">
      <c r="A5" s="80"/>
      <c r="B5" s="80"/>
      <c r="C5" s="80"/>
      <c r="D5" s="80"/>
      <c r="E5" s="80"/>
      <c r="F5" s="80"/>
      <c r="G5" s="80"/>
    </row>
    <row r="6" spans="1:7" ht="29.25" customHeight="1" thickBot="1" x14ac:dyDescent="0.25">
      <c r="A6" s="81" t="s">
        <v>60</v>
      </c>
      <c r="B6" s="82"/>
      <c r="C6" s="82"/>
      <c r="D6" s="82"/>
      <c r="E6" s="82"/>
      <c r="F6" s="82"/>
      <c r="G6" s="83"/>
    </row>
    <row r="7" spans="1:7" ht="12.75" customHeight="1" x14ac:dyDescent="0.2">
      <c r="A7" s="2" t="s">
        <v>1</v>
      </c>
      <c r="B7" s="70" t="s">
        <v>47</v>
      </c>
      <c r="C7" s="77" t="s">
        <v>48</v>
      </c>
      <c r="D7" s="11" t="s">
        <v>3</v>
      </c>
      <c r="E7" s="11" t="s">
        <v>3</v>
      </c>
      <c r="F7" s="11" t="s">
        <v>3</v>
      </c>
      <c r="G7" s="11" t="s">
        <v>3</v>
      </c>
    </row>
    <row r="8" spans="1:7" x14ac:dyDescent="0.2">
      <c r="A8" s="2" t="s">
        <v>2</v>
      </c>
      <c r="B8" s="71"/>
      <c r="C8" s="78"/>
      <c r="D8" s="4" t="s">
        <v>4</v>
      </c>
      <c r="E8" s="4" t="s">
        <v>4</v>
      </c>
      <c r="F8" s="4" t="s">
        <v>4</v>
      </c>
      <c r="G8" s="4" t="s">
        <v>4</v>
      </c>
    </row>
    <row r="9" spans="1:7" ht="41.25" customHeight="1" thickBot="1" x14ac:dyDescent="0.25">
      <c r="A9" s="3"/>
      <c r="B9" s="72"/>
      <c r="C9" s="79"/>
      <c r="D9" s="16" t="s">
        <v>49</v>
      </c>
      <c r="E9" s="5" t="s">
        <v>50</v>
      </c>
      <c r="F9" s="5" t="s">
        <v>51</v>
      </c>
      <c r="G9" s="5" t="s">
        <v>52</v>
      </c>
    </row>
    <row r="10" spans="1:7" ht="13.5" thickBot="1" x14ac:dyDescent="0.25">
      <c r="A10" s="22" t="s">
        <v>5</v>
      </c>
      <c r="B10" s="39">
        <f>+B12+B13+B14</f>
        <v>1073000</v>
      </c>
      <c r="C10" s="39">
        <f t="shared" ref="C10:G10" si="0">+C12+C13+C14</f>
        <v>1974630</v>
      </c>
      <c r="D10" s="39">
        <f t="shared" si="0"/>
        <v>189253</v>
      </c>
      <c r="E10" s="39">
        <f t="shared" si="0"/>
        <v>432560</v>
      </c>
      <c r="F10" s="39">
        <f t="shared" si="0"/>
        <v>642864</v>
      </c>
      <c r="G10" s="39">
        <f t="shared" si="0"/>
        <v>1972445</v>
      </c>
    </row>
    <row r="11" spans="1:7" ht="13.5" thickBot="1" x14ac:dyDescent="0.25">
      <c r="A11" s="6" t="s">
        <v>6</v>
      </c>
      <c r="B11" s="40"/>
      <c r="C11" s="40"/>
      <c r="D11" s="40"/>
      <c r="E11" s="40"/>
      <c r="F11" s="40"/>
      <c r="G11" s="40"/>
    </row>
    <row r="12" spans="1:7" ht="13.5" thickBot="1" x14ac:dyDescent="0.25">
      <c r="A12" s="7" t="s">
        <v>7</v>
      </c>
      <c r="B12" s="40">
        <v>278000</v>
      </c>
      <c r="C12" s="40">
        <v>732630</v>
      </c>
      <c r="D12" s="40">
        <v>157136</v>
      </c>
      <c r="E12" s="40">
        <v>338825</v>
      </c>
      <c r="F12" s="40">
        <v>511874</v>
      </c>
      <c r="G12" s="40">
        <v>732599</v>
      </c>
    </row>
    <row r="13" spans="1:7" ht="13.5" thickBot="1" x14ac:dyDescent="0.25">
      <c r="A13" s="7" t="s">
        <v>8</v>
      </c>
      <c r="B13" s="40">
        <v>790000</v>
      </c>
      <c r="C13" s="40">
        <v>1242000</v>
      </c>
      <c r="D13" s="40">
        <v>32117</v>
      </c>
      <c r="E13" s="40">
        <v>93735</v>
      </c>
      <c r="F13" s="40">
        <v>130990</v>
      </c>
      <c r="G13" s="40">
        <v>1239846</v>
      </c>
    </row>
    <row r="14" spans="1:7" ht="13.5" thickBot="1" x14ac:dyDescent="0.25">
      <c r="A14" s="7" t="s">
        <v>9</v>
      </c>
      <c r="B14" s="40">
        <v>5000</v>
      </c>
      <c r="C14" s="40"/>
      <c r="D14" s="40"/>
      <c r="E14" s="40"/>
      <c r="F14" s="40"/>
      <c r="G14" s="40"/>
    </row>
    <row r="15" spans="1:7" ht="13.5" thickBot="1" x14ac:dyDescent="0.25">
      <c r="A15" s="6"/>
      <c r="B15" s="40"/>
      <c r="C15" s="40"/>
      <c r="D15" s="40"/>
      <c r="E15" s="40"/>
      <c r="F15" s="40"/>
      <c r="G15" s="40"/>
    </row>
    <row r="16" spans="1:7" s="19" customFormat="1" ht="26.25" thickBot="1" x14ac:dyDescent="0.25">
      <c r="A16" s="22" t="s">
        <v>10</v>
      </c>
      <c r="B16" s="39">
        <f>+SUM(B17:B20)</f>
        <v>0</v>
      </c>
      <c r="C16" s="39">
        <f t="shared" ref="C16:G16" si="1">+SUM(C17:C20)</f>
        <v>0</v>
      </c>
      <c r="D16" s="39">
        <f t="shared" si="1"/>
        <v>0</v>
      </c>
      <c r="E16" s="39">
        <f t="shared" si="1"/>
        <v>0</v>
      </c>
      <c r="F16" s="39">
        <f t="shared" si="1"/>
        <v>0</v>
      </c>
      <c r="G16" s="39">
        <f t="shared" si="1"/>
        <v>0</v>
      </c>
    </row>
    <row r="17" spans="1:7" ht="13.5" thickBot="1" x14ac:dyDescent="0.25">
      <c r="A17" s="6" t="s">
        <v>18</v>
      </c>
      <c r="B17" s="40"/>
      <c r="C17" s="40"/>
      <c r="D17" s="40"/>
      <c r="E17" s="40"/>
      <c r="F17" s="40"/>
      <c r="G17" s="40"/>
    </row>
    <row r="18" spans="1:7" ht="13.5" thickBot="1" x14ac:dyDescent="0.25">
      <c r="A18" s="6" t="s">
        <v>32</v>
      </c>
      <c r="B18" s="40"/>
      <c r="C18" s="40"/>
      <c r="D18" s="40"/>
      <c r="E18" s="40"/>
      <c r="F18" s="40"/>
      <c r="G18" s="40"/>
    </row>
    <row r="19" spans="1:7" ht="13.5" thickBot="1" x14ac:dyDescent="0.25">
      <c r="A19" s="6"/>
      <c r="B19" s="40"/>
      <c r="C19" s="40"/>
      <c r="D19" s="40"/>
      <c r="E19" s="40"/>
      <c r="F19" s="40"/>
      <c r="G19" s="40"/>
    </row>
    <row r="20" spans="1:7" ht="13.5" thickBot="1" x14ac:dyDescent="0.25">
      <c r="A20" s="6"/>
      <c r="B20" s="40"/>
      <c r="C20" s="40"/>
      <c r="D20" s="40"/>
      <c r="E20" s="40"/>
      <c r="F20" s="40"/>
      <c r="G20" s="40"/>
    </row>
    <row r="21" spans="1:7" ht="13.5" thickBot="1" x14ac:dyDescent="0.25">
      <c r="A21" s="22" t="s">
        <v>11</v>
      </c>
      <c r="B21" s="39">
        <f>+B16+B10</f>
        <v>1073000</v>
      </c>
      <c r="C21" s="39">
        <f t="shared" ref="C21:G21" si="2">+C16+C10</f>
        <v>1974630</v>
      </c>
      <c r="D21" s="39">
        <f t="shared" si="2"/>
        <v>189253</v>
      </c>
      <c r="E21" s="39">
        <f t="shared" si="2"/>
        <v>432560</v>
      </c>
      <c r="F21" s="39">
        <f t="shared" si="2"/>
        <v>642864</v>
      </c>
      <c r="G21" s="39">
        <f t="shared" si="2"/>
        <v>1972445</v>
      </c>
    </row>
    <row r="22" spans="1:7" ht="13.5" thickBot="1" x14ac:dyDescent="0.25">
      <c r="A22" s="6"/>
      <c r="B22" s="40"/>
      <c r="C22" s="40"/>
      <c r="D22" s="40"/>
      <c r="E22" s="40"/>
      <c r="F22" s="40"/>
      <c r="G22" s="40"/>
    </row>
    <row r="23" spans="1:7" ht="13.5" thickBot="1" x14ac:dyDescent="0.25">
      <c r="A23" s="6" t="s">
        <v>12</v>
      </c>
      <c r="B23" s="41">
        <v>214</v>
      </c>
      <c r="C23" s="41">
        <v>214</v>
      </c>
      <c r="D23" s="41">
        <v>186</v>
      </c>
      <c r="E23" s="41">
        <v>188</v>
      </c>
      <c r="F23" s="41">
        <v>188</v>
      </c>
      <c r="G23" s="41">
        <v>195</v>
      </c>
    </row>
    <row r="24" spans="1:7" x14ac:dyDescent="0.2">
      <c r="A24" s="33"/>
      <c r="B24" s="34"/>
      <c r="C24" s="34"/>
      <c r="D24" s="34"/>
      <c r="E24" s="34"/>
      <c r="F24" s="34"/>
      <c r="G24" s="34"/>
    </row>
    <row r="25" spans="1:7" ht="16.5" thickBot="1" x14ac:dyDescent="0.25">
      <c r="A25" s="8"/>
    </row>
    <row r="26" spans="1:7" ht="13.5" thickBot="1" x14ac:dyDescent="0.25">
      <c r="A26" s="81" t="s">
        <v>33</v>
      </c>
      <c r="B26" s="82"/>
      <c r="C26" s="82"/>
      <c r="D26" s="82"/>
      <c r="E26" s="82"/>
      <c r="F26" s="82"/>
      <c r="G26" s="83"/>
    </row>
    <row r="27" spans="1:7" ht="12.75" customHeight="1" x14ac:dyDescent="0.2">
      <c r="A27" s="23" t="s">
        <v>1</v>
      </c>
      <c r="B27" s="70" t="s">
        <v>47</v>
      </c>
      <c r="C27" s="77" t="s">
        <v>48</v>
      </c>
      <c r="D27" s="11" t="s">
        <v>3</v>
      </c>
      <c r="E27" s="11" t="s">
        <v>3</v>
      </c>
      <c r="F27" s="11" t="s">
        <v>3</v>
      </c>
      <c r="G27" s="11" t="s">
        <v>3</v>
      </c>
    </row>
    <row r="28" spans="1:7" x14ac:dyDescent="0.2">
      <c r="A28" s="23" t="s">
        <v>2</v>
      </c>
      <c r="B28" s="71"/>
      <c r="C28" s="78"/>
      <c r="D28" s="4" t="s">
        <v>4</v>
      </c>
      <c r="E28" s="4" t="s">
        <v>4</v>
      </c>
      <c r="F28" s="4" t="s">
        <v>4</v>
      </c>
      <c r="G28" s="4" t="s">
        <v>4</v>
      </c>
    </row>
    <row r="29" spans="1:7" ht="26.25" thickBot="1" x14ac:dyDescent="0.25">
      <c r="A29" s="3"/>
      <c r="B29" s="72"/>
      <c r="C29" s="79"/>
      <c r="D29" s="16" t="s">
        <v>49</v>
      </c>
      <c r="E29" s="5" t="s">
        <v>50</v>
      </c>
      <c r="F29" s="5" t="s">
        <v>51</v>
      </c>
      <c r="G29" s="5" t="s">
        <v>52</v>
      </c>
    </row>
    <row r="30" spans="1:7" ht="13.5" thickBot="1" x14ac:dyDescent="0.25">
      <c r="A30" s="22" t="s">
        <v>5</v>
      </c>
      <c r="B30" s="39">
        <f>+B32+B33+B34</f>
        <v>832000</v>
      </c>
      <c r="C30" s="39">
        <f t="shared" ref="C30:G30" si="3">+C32+C33+C34</f>
        <v>534400</v>
      </c>
      <c r="D30" s="39">
        <f t="shared" si="3"/>
        <v>115146</v>
      </c>
      <c r="E30" s="39">
        <f t="shared" si="3"/>
        <v>234369</v>
      </c>
      <c r="F30" s="39">
        <f t="shared" si="3"/>
        <v>362140</v>
      </c>
      <c r="G30" s="39">
        <f t="shared" si="3"/>
        <v>533588</v>
      </c>
    </row>
    <row r="31" spans="1:7" ht="13.5" thickBot="1" x14ac:dyDescent="0.25">
      <c r="A31" s="6" t="s">
        <v>6</v>
      </c>
      <c r="B31" s="40"/>
      <c r="C31" s="40"/>
      <c r="D31" s="40"/>
      <c r="E31" s="40"/>
      <c r="F31" s="40"/>
      <c r="G31" s="40"/>
    </row>
    <row r="32" spans="1:7" ht="13.5" thickBot="1" x14ac:dyDescent="0.25">
      <c r="A32" s="7" t="s">
        <v>7</v>
      </c>
      <c r="B32" s="40">
        <v>655000</v>
      </c>
      <c r="C32" s="40">
        <v>520400</v>
      </c>
      <c r="D32" s="40">
        <v>115146</v>
      </c>
      <c r="E32" s="40">
        <v>234999</v>
      </c>
      <c r="F32" s="40">
        <v>361135</v>
      </c>
      <c r="G32" s="40">
        <v>520250</v>
      </c>
    </row>
    <row r="33" spans="1:7" ht="13.5" thickBot="1" x14ac:dyDescent="0.25">
      <c r="A33" s="7" t="s">
        <v>8</v>
      </c>
      <c r="B33" s="40">
        <v>57000</v>
      </c>
      <c r="C33" s="40">
        <v>14000</v>
      </c>
      <c r="D33" s="40"/>
      <c r="E33" s="40">
        <v>-630</v>
      </c>
      <c r="F33" s="40">
        <v>1005</v>
      </c>
      <c r="G33" s="40">
        <v>13338</v>
      </c>
    </row>
    <row r="34" spans="1:7" ht="13.5" thickBot="1" x14ac:dyDescent="0.25">
      <c r="A34" s="7" t="s">
        <v>9</v>
      </c>
      <c r="B34" s="40">
        <v>120000</v>
      </c>
      <c r="C34" s="40"/>
      <c r="D34" s="40"/>
      <c r="E34" s="40"/>
      <c r="F34" s="40"/>
      <c r="G34" s="40"/>
    </row>
    <row r="35" spans="1:7" ht="13.5" thickBot="1" x14ac:dyDescent="0.25">
      <c r="A35" s="6"/>
      <c r="B35" s="40"/>
      <c r="C35" s="40"/>
      <c r="D35" s="40"/>
      <c r="E35" s="40"/>
      <c r="F35" s="40"/>
      <c r="G35" s="40"/>
    </row>
    <row r="36" spans="1:7" ht="26.25" thickBot="1" x14ac:dyDescent="0.25">
      <c r="A36" s="22" t="s">
        <v>10</v>
      </c>
      <c r="B36" s="39">
        <f t="shared" ref="B36:G36" si="4">+SUM(B37:B38)</f>
        <v>0</v>
      </c>
      <c r="C36" s="39">
        <f t="shared" si="4"/>
        <v>0</v>
      </c>
      <c r="D36" s="39">
        <f t="shared" si="4"/>
        <v>0</v>
      </c>
      <c r="E36" s="39">
        <f t="shared" si="4"/>
        <v>0</v>
      </c>
      <c r="F36" s="39">
        <f t="shared" si="4"/>
        <v>0</v>
      </c>
      <c r="G36" s="39">
        <f t="shared" si="4"/>
        <v>0</v>
      </c>
    </row>
    <row r="37" spans="1:7" ht="13.5" thickBot="1" x14ac:dyDescent="0.25">
      <c r="A37" s="6" t="s">
        <v>18</v>
      </c>
      <c r="B37" s="40"/>
      <c r="C37" s="40"/>
      <c r="D37" s="40"/>
      <c r="E37" s="40"/>
      <c r="F37" s="40"/>
      <c r="G37" s="40"/>
    </row>
    <row r="38" spans="1:7" ht="13.5" thickBot="1" x14ac:dyDescent="0.25">
      <c r="A38" s="6"/>
      <c r="B38" s="40"/>
      <c r="C38" s="40"/>
      <c r="D38" s="40"/>
      <c r="E38" s="40"/>
      <c r="F38" s="40"/>
      <c r="G38" s="40"/>
    </row>
    <row r="39" spans="1:7" ht="13.5" thickBot="1" x14ac:dyDescent="0.25">
      <c r="A39" s="22" t="s">
        <v>11</v>
      </c>
      <c r="B39" s="39">
        <f t="shared" ref="B39:G39" si="5">+B36+B30</f>
        <v>832000</v>
      </c>
      <c r="C39" s="39">
        <f t="shared" si="5"/>
        <v>534400</v>
      </c>
      <c r="D39" s="39">
        <f t="shared" si="5"/>
        <v>115146</v>
      </c>
      <c r="E39" s="39">
        <f t="shared" si="5"/>
        <v>234369</v>
      </c>
      <c r="F39" s="39">
        <f t="shared" si="5"/>
        <v>362140</v>
      </c>
      <c r="G39" s="39">
        <f t="shared" si="5"/>
        <v>533588</v>
      </c>
    </row>
    <row r="40" spans="1:7" ht="13.5" thickBot="1" x14ac:dyDescent="0.25">
      <c r="A40" s="6"/>
      <c r="B40" s="40"/>
      <c r="C40" s="40"/>
      <c r="D40" s="40"/>
      <c r="E40" s="40"/>
      <c r="F40" s="40"/>
      <c r="G40" s="40"/>
    </row>
    <row r="41" spans="1:7" ht="13.5" thickBot="1" x14ac:dyDescent="0.25">
      <c r="A41" s="6" t="s">
        <v>12</v>
      </c>
      <c r="B41" s="41">
        <v>18</v>
      </c>
      <c r="C41" s="41">
        <v>18</v>
      </c>
      <c r="D41" s="41">
        <v>11</v>
      </c>
      <c r="E41" s="41">
        <v>13</v>
      </c>
      <c r="F41" s="41">
        <v>13</v>
      </c>
      <c r="G41" s="41">
        <v>13</v>
      </c>
    </row>
    <row r="42" spans="1:7" x14ac:dyDescent="0.2">
      <c r="A42" s="24"/>
      <c r="B42" s="24"/>
      <c r="C42" s="24"/>
      <c r="D42" s="24"/>
      <c r="E42" s="24"/>
      <c r="F42" s="24"/>
      <c r="G42" s="24"/>
    </row>
    <row r="43" spans="1:7" ht="13.5" thickBot="1" x14ac:dyDescent="0.25">
      <c r="A43" s="24"/>
      <c r="B43" s="24"/>
      <c r="C43" s="24"/>
      <c r="D43" s="24"/>
      <c r="E43" s="24"/>
      <c r="F43" s="24"/>
      <c r="G43" s="24"/>
    </row>
    <row r="44" spans="1:7" ht="26.25" customHeight="1" thickBot="1" x14ac:dyDescent="0.25">
      <c r="A44" s="81" t="s">
        <v>61</v>
      </c>
      <c r="B44" s="82"/>
      <c r="C44" s="82"/>
      <c r="D44" s="82"/>
      <c r="E44" s="82"/>
      <c r="F44" s="82"/>
      <c r="G44" s="83"/>
    </row>
    <row r="45" spans="1:7" ht="12.75" customHeight="1" x14ac:dyDescent="0.2">
      <c r="A45" s="23" t="s">
        <v>1</v>
      </c>
      <c r="B45" s="70" t="s">
        <v>47</v>
      </c>
      <c r="C45" s="77" t="s">
        <v>48</v>
      </c>
      <c r="D45" s="11" t="s">
        <v>3</v>
      </c>
      <c r="E45" s="11" t="s">
        <v>3</v>
      </c>
      <c r="F45" s="11" t="s">
        <v>3</v>
      </c>
      <c r="G45" s="11" t="s">
        <v>3</v>
      </c>
    </row>
    <row r="46" spans="1:7" x14ac:dyDescent="0.2">
      <c r="A46" s="23" t="s">
        <v>2</v>
      </c>
      <c r="B46" s="71"/>
      <c r="C46" s="78"/>
      <c r="D46" s="4" t="s">
        <v>4</v>
      </c>
      <c r="E46" s="4" t="s">
        <v>4</v>
      </c>
      <c r="F46" s="4" t="s">
        <v>4</v>
      </c>
      <c r="G46" s="4" t="s">
        <v>4</v>
      </c>
    </row>
    <row r="47" spans="1:7" ht="26.25" thickBot="1" x14ac:dyDescent="0.25">
      <c r="A47" s="3"/>
      <c r="B47" s="72"/>
      <c r="C47" s="79"/>
      <c r="D47" s="16" t="s">
        <v>49</v>
      </c>
      <c r="E47" s="5" t="s">
        <v>50</v>
      </c>
      <c r="F47" s="5" t="s">
        <v>51</v>
      </c>
      <c r="G47" s="5" t="s">
        <v>52</v>
      </c>
    </row>
    <row r="48" spans="1:7" ht="13.5" thickBot="1" x14ac:dyDescent="0.25">
      <c r="A48" s="22" t="s">
        <v>5</v>
      </c>
      <c r="B48" s="39">
        <f>+B50+B51+B52</f>
        <v>1119000</v>
      </c>
      <c r="C48" s="39">
        <f t="shared" ref="C48:G48" si="6">+C50+C51+C52</f>
        <v>1297397</v>
      </c>
      <c r="D48" s="39">
        <f t="shared" si="6"/>
        <v>278948</v>
      </c>
      <c r="E48" s="39">
        <f t="shared" si="6"/>
        <v>607034</v>
      </c>
      <c r="F48" s="39">
        <f t="shared" si="6"/>
        <v>930112</v>
      </c>
      <c r="G48" s="39">
        <f t="shared" si="6"/>
        <v>1297114</v>
      </c>
    </row>
    <row r="49" spans="1:7" ht="13.5" thickBot="1" x14ac:dyDescent="0.25">
      <c r="A49" s="6" t="s">
        <v>6</v>
      </c>
      <c r="B49" s="40"/>
      <c r="C49" s="40"/>
      <c r="D49" s="40"/>
      <c r="E49" s="40"/>
      <c r="F49" s="40"/>
      <c r="G49" s="40"/>
    </row>
    <row r="50" spans="1:7" ht="13.5" thickBot="1" x14ac:dyDescent="0.25">
      <c r="A50" s="7" t="s">
        <v>7</v>
      </c>
      <c r="B50" s="40">
        <v>1100000</v>
      </c>
      <c r="C50" s="40">
        <v>1280970</v>
      </c>
      <c r="D50" s="40">
        <v>275819</v>
      </c>
      <c r="E50" s="40">
        <v>600371</v>
      </c>
      <c r="F50" s="40">
        <v>918455</v>
      </c>
      <c r="G50" s="40">
        <v>1280699</v>
      </c>
    </row>
    <row r="51" spans="1:7" ht="13.5" thickBot="1" x14ac:dyDescent="0.25">
      <c r="A51" s="7" t="s">
        <v>8</v>
      </c>
      <c r="B51" s="40">
        <v>19000</v>
      </c>
      <c r="C51" s="40">
        <v>16427</v>
      </c>
      <c r="D51" s="40">
        <v>3129</v>
      </c>
      <c r="E51" s="40">
        <v>6663</v>
      </c>
      <c r="F51" s="40">
        <v>11657</v>
      </c>
      <c r="G51" s="40">
        <v>16415</v>
      </c>
    </row>
    <row r="52" spans="1:7" ht="13.5" thickBot="1" x14ac:dyDescent="0.25">
      <c r="A52" s="7" t="s">
        <v>9</v>
      </c>
      <c r="B52" s="40"/>
      <c r="C52" s="40"/>
      <c r="D52" s="40"/>
      <c r="E52" s="40"/>
      <c r="F52" s="40"/>
      <c r="G52" s="40"/>
    </row>
    <row r="53" spans="1:7" ht="13.5" thickBot="1" x14ac:dyDescent="0.25">
      <c r="A53" s="6"/>
      <c r="B53" s="40"/>
      <c r="C53" s="40"/>
      <c r="D53" s="40"/>
      <c r="E53" s="40"/>
      <c r="F53" s="40"/>
      <c r="G53" s="40"/>
    </row>
    <row r="54" spans="1:7" ht="26.25" thickBot="1" x14ac:dyDescent="0.25">
      <c r="A54" s="22" t="s">
        <v>10</v>
      </c>
      <c r="B54" s="39">
        <f t="shared" ref="B54:G54" si="7">+SUM(B55:B55)</f>
        <v>0</v>
      </c>
      <c r="C54" s="39">
        <f t="shared" si="7"/>
        <v>0</v>
      </c>
      <c r="D54" s="39">
        <f t="shared" si="7"/>
        <v>0</v>
      </c>
      <c r="E54" s="39">
        <f t="shared" si="7"/>
        <v>0</v>
      </c>
      <c r="F54" s="39">
        <f t="shared" si="7"/>
        <v>0</v>
      </c>
      <c r="G54" s="39">
        <f t="shared" si="7"/>
        <v>0</v>
      </c>
    </row>
    <row r="55" spans="1:7" ht="13.5" thickBot="1" x14ac:dyDescent="0.25">
      <c r="A55" s="6" t="s">
        <v>18</v>
      </c>
      <c r="B55" s="40"/>
      <c r="C55" s="40"/>
      <c r="D55" s="40"/>
      <c r="E55" s="40"/>
      <c r="F55" s="40"/>
      <c r="G55" s="40"/>
    </row>
    <row r="56" spans="1:7" ht="13.5" thickBot="1" x14ac:dyDescent="0.25">
      <c r="A56" s="6"/>
      <c r="B56" s="40"/>
      <c r="C56" s="40"/>
      <c r="D56" s="40"/>
      <c r="E56" s="40"/>
      <c r="F56" s="40"/>
      <c r="G56" s="40"/>
    </row>
    <row r="57" spans="1:7" ht="13.5" thickBot="1" x14ac:dyDescent="0.25">
      <c r="A57" s="22" t="s">
        <v>11</v>
      </c>
      <c r="B57" s="39">
        <f t="shared" ref="B57:G57" si="8">+B54+B48</f>
        <v>1119000</v>
      </c>
      <c r="C57" s="39">
        <f t="shared" si="8"/>
        <v>1297397</v>
      </c>
      <c r="D57" s="39">
        <f t="shared" si="8"/>
        <v>278948</v>
      </c>
      <c r="E57" s="39">
        <f t="shared" si="8"/>
        <v>607034</v>
      </c>
      <c r="F57" s="39">
        <f t="shared" si="8"/>
        <v>930112</v>
      </c>
      <c r="G57" s="39">
        <f t="shared" si="8"/>
        <v>1297114</v>
      </c>
    </row>
    <row r="58" spans="1:7" ht="13.5" thickBot="1" x14ac:dyDescent="0.25">
      <c r="A58" s="6"/>
      <c r="B58" s="40"/>
      <c r="C58" s="40"/>
      <c r="D58" s="40"/>
      <c r="E58" s="40"/>
      <c r="F58" s="40"/>
      <c r="G58" s="40"/>
    </row>
    <row r="59" spans="1:7" ht="13.5" thickBot="1" x14ac:dyDescent="0.25">
      <c r="A59" s="6" t="s">
        <v>12</v>
      </c>
      <c r="B59" s="41">
        <v>32</v>
      </c>
      <c r="C59" s="41">
        <v>32</v>
      </c>
      <c r="D59" s="41">
        <v>28</v>
      </c>
      <c r="E59" s="41">
        <v>28</v>
      </c>
      <c r="F59" s="41">
        <v>27</v>
      </c>
      <c r="G59" s="41">
        <v>29</v>
      </c>
    </row>
    <row r="60" spans="1:7" x14ac:dyDescent="0.2">
      <c r="A60" s="24"/>
      <c r="B60" s="24"/>
      <c r="C60" s="24"/>
      <c r="D60" s="24"/>
      <c r="E60" s="24"/>
      <c r="F60" s="24"/>
      <c r="G60" s="24"/>
    </row>
    <row r="61" spans="1:7" ht="13.5" customHeight="1" thickBot="1" x14ac:dyDescent="0.25">
      <c r="A61" s="24"/>
      <c r="B61" s="24"/>
      <c r="C61" s="24"/>
      <c r="D61" s="24"/>
      <c r="E61" s="24"/>
      <c r="F61" s="24"/>
      <c r="G61" s="24"/>
    </row>
    <row r="62" spans="1:7" ht="12.75" customHeight="1" thickBot="1" x14ac:dyDescent="0.25">
      <c r="A62" s="81" t="s">
        <v>62</v>
      </c>
      <c r="B62" s="82"/>
      <c r="C62" s="82"/>
      <c r="D62" s="82"/>
      <c r="E62" s="82"/>
      <c r="F62" s="82"/>
      <c r="G62" s="83"/>
    </row>
    <row r="63" spans="1:7" ht="12.75" customHeight="1" x14ac:dyDescent="0.2">
      <c r="A63" s="23" t="s">
        <v>1</v>
      </c>
      <c r="B63" s="70" t="s">
        <v>47</v>
      </c>
      <c r="C63" s="77" t="s">
        <v>48</v>
      </c>
      <c r="D63" s="11" t="s">
        <v>3</v>
      </c>
      <c r="E63" s="11" t="s">
        <v>3</v>
      </c>
      <c r="F63" s="11" t="s">
        <v>3</v>
      </c>
      <c r="G63" s="11" t="s">
        <v>3</v>
      </c>
    </row>
    <row r="64" spans="1:7" x14ac:dyDescent="0.2">
      <c r="A64" s="23" t="s">
        <v>2</v>
      </c>
      <c r="B64" s="71"/>
      <c r="C64" s="78"/>
      <c r="D64" s="4" t="s">
        <v>4</v>
      </c>
      <c r="E64" s="4" t="s">
        <v>4</v>
      </c>
      <c r="F64" s="4" t="s">
        <v>4</v>
      </c>
      <c r="G64" s="4" t="s">
        <v>4</v>
      </c>
    </row>
    <row r="65" spans="1:7" ht="26.25" thickBot="1" x14ac:dyDescent="0.25">
      <c r="A65" s="3"/>
      <c r="B65" s="72"/>
      <c r="C65" s="79"/>
      <c r="D65" s="16" t="s">
        <v>49</v>
      </c>
      <c r="E65" s="5" t="s">
        <v>50</v>
      </c>
      <c r="F65" s="5" t="s">
        <v>51</v>
      </c>
      <c r="G65" s="5" t="s">
        <v>52</v>
      </c>
    </row>
    <row r="66" spans="1:7" ht="13.5" thickBot="1" x14ac:dyDescent="0.25">
      <c r="A66" s="22" t="s">
        <v>5</v>
      </c>
      <c r="B66" s="39">
        <f>+B68+B69+B70</f>
        <v>193140400</v>
      </c>
      <c r="C66" s="39">
        <f t="shared" ref="C66:G66" si="9">+C68+C69+C70</f>
        <v>158679687</v>
      </c>
      <c r="D66" s="39">
        <f t="shared" si="9"/>
        <v>30869669</v>
      </c>
      <c r="E66" s="39">
        <f t="shared" si="9"/>
        <v>65833122</v>
      </c>
      <c r="F66" s="39">
        <f t="shared" si="9"/>
        <v>109834598</v>
      </c>
      <c r="G66" s="39">
        <f t="shared" si="9"/>
        <v>157128163</v>
      </c>
    </row>
    <row r="67" spans="1:7" ht="13.5" thickBot="1" x14ac:dyDescent="0.25">
      <c r="A67" s="6" t="s">
        <v>6</v>
      </c>
      <c r="B67" s="40"/>
      <c r="C67" s="40"/>
      <c r="D67" s="40"/>
      <c r="E67" s="40"/>
      <c r="F67" s="40"/>
      <c r="G67" s="40"/>
    </row>
    <row r="68" spans="1:7" ht="13.5" thickBot="1" x14ac:dyDescent="0.25">
      <c r="A68" s="7" t="s">
        <v>7</v>
      </c>
      <c r="B68" s="40">
        <v>56207800</v>
      </c>
      <c r="C68" s="40">
        <v>56465275</v>
      </c>
      <c r="D68" s="40">
        <v>11452009</v>
      </c>
      <c r="E68" s="40">
        <v>25397069</v>
      </c>
      <c r="F68" s="40">
        <v>39089177</v>
      </c>
      <c r="G68" s="40">
        <v>56191559</v>
      </c>
    </row>
    <row r="69" spans="1:7" ht="13.5" thickBot="1" x14ac:dyDescent="0.25">
      <c r="A69" s="7" t="s">
        <v>8</v>
      </c>
      <c r="B69" s="40">
        <v>105162800</v>
      </c>
      <c r="C69" s="40">
        <v>97788736</v>
      </c>
      <c r="D69" s="40">
        <v>17617389</v>
      </c>
      <c r="E69" s="40">
        <v>38611757</v>
      </c>
      <c r="F69" s="40">
        <v>66568327</v>
      </c>
      <c r="G69" s="40">
        <v>96554140</v>
      </c>
    </row>
    <row r="70" spans="1:7" ht="13.5" thickBot="1" x14ac:dyDescent="0.25">
      <c r="A70" s="7" t="s">
        <v>9</v>
      </c>
      <c r="B70" s="40">
        <v>31769800</v>
      </c>
      <c r="C70" s="40">
        <v>4425676</v>
      </c>
      <c r="D70" s="40">
        <v>1800271</v>
      </c>
      <c r="E70" s="40">
        <v>1824296</v>
      </c>
      <c r="F70" s="40">
        <v>4177094</v>
      </c>
      <c r="G70" s="40">
        <v>4382464</v>
      </c>
    </row>
    <row r="71" spans="1:7" ht="13.5" thickBot="1" x14ac:dyDescent="0.25">
      <c r="A71" s="6"/>
      <c r="B71" s="40"/>
      <c r="C71" s="40"/>
      <c r="D71" s="40"/>
      <c r="E71" s="40"/>
      <c r="F71" s="40"/>
      <c r="G71" s="40"/>
    </row>
    <row r="72" spans="1:7" ht="26.25" thickBot="1" x14ac:dyDescent="0.25">
      <c r="A72" s="22" t="s">
        <v>10</v>
      </c>
      <c r="B72" s="39">
        <f t="shared" ref="B72:G72" si="10">+SUM(B73:B80)</f>
        <v>2257705800</v>
      </c>
      <c r="C72" s="39">
        <f t="shared" si="10"/>
        <v>2106132926</v>
      </c>
      <c r="D72" s="39">
        <f t="shared" si="10"/>
        <v>30409918</v>
      </c>
      <c r="E72" s="39">
        <f t="shared" si="10"/>
        <v>734520229</v>
      </c>
      <c r="F72" s="39">
        <f t="shared" si="10"/>
        <v>972043958</v>
      </c>
      <c r="G72" s="39">
        <f t="shared" si="10"/>
        <v>2106111422</v>
      </c>
    </row>
    <row r="73" spans="1:7" ht="13.5" thickBot="1" x14ac:dyDescent="0.25">
      <c r="A73" s="55" t="s">
        <v>18</v>
      </c>
      <c r="B73" s="63"/>
      <c r="C73" s="64"/>
      <c r="D73" s="64"/>
      <c r="E73" s="64"/>
      <c r="F73" s="64"/>
      <c r="G73" s="64"/>
    </row>
    <row r="74" spans="1:7" ht="33" customHeight="1" thickBot="1" x14ac:dyDescent="0.25">
      <c r="A74" s="56" t="s">
        <v>66</v>
      </c>
      <c r="B74" s="65">
        <v>1200000000</v>
      </c>
      <c r="C74" s="65">
        <v>1424070962</v>
      </c>
      <c r="D74" s="40">
        <v>17479496</v>
      </c>
      <c r="E74" s="40">
        <v>704952270</v>
      </c>
      <c r="F74" s="40">
        <v>772678736</v>
      </c>
      <c r="G74" s="40">
        <v>1424070962</v>
      </c>
    </row>
    <row r="75" spans="1:7" ht="26.25" thickBot="1" x14ac:dyDescent="0.25">
      <c r="A75" s="57" t="s">
        <v>34</v>
      </c>
      <c r="B75" s="65">
        <v>605000</v>
      </c>
      <c r="C75" s="40"/>
      <c r="D75" s="40"/>
      <c r="E75" s="40"/>
      <c r="F75" s="40"/>
      <c r="G75" s="40"/>
    </row>
    <row r="76" spans="1:7" ht="26.25" thickBot="1" x14ac:dyDescent="0.25">
      <c r="A76" s="57" t="s">
        <v>35</v>
      </c>
      <c r="B76" s="65">
        <v>1047061800</v>
      </c>
      <c r="C76" s="65">
        <v>662102473</v>
      </c>
      <c r="D76" s="40">
        <v>6680257</v>
      </c>
      <c r="E76" s="40">
        <v>19666630</v>
      </c>
      <c r="F76" s="40">
        <v>182855551</v>
      </c>
      <c r="G76" s="40">
        <v>662102473</v>
      </c>
    </row>
    <row r="77" spans="1:7" ht="29.25" customHeight="1" thickBot="1" x14ac:dyDescent="0.25">
      <c r="A77" s="58" t="s">
        <v>36</v>
      </c>
      <c r="B77" s="65">
        <v>39000</v>
      </c>
      <c r="C77" s="40">
        <v>39000</v>
      </c>
      <c r="D77" s="40"/>
      <c r="E77" s="40">
        <v>7713</v>
      </c>
      <c r="F77" s="40">
        <v>16513</v>
      </c>
      <c r="G77" s="40">
        <v>17497</v>
      </c>
    </row>
    <row r="78" spans="1:7" ht="26.25" thickBot="1" x14ac:dyDescent="0.25">
      <c r="A78" s="59" t="s">
        <v>37</v>
      </c>
      <c r="B78" s="65">
        <v>10000000</v>
      </c>
      <c r="C78" s="65">
        <v>6002845</v>
      </c>
      <c r="D78" s="40"/>
      <c r="E78" s="40">
        <v>2745273</v>
      </c>
      <c r="F78" s="40">
        <v>3315238</v>
      </c>
      <c r="G78" s="40">
        <v>6002844</v>
      </c>
    </row>
    <row r="79" spans="1:7" ht="13.5" thickBot="1" x14ac:dyDescent="0.25">
      <c r="A79" s="60" t="s">
        <v>38</v>
      </c>
      <c r="B79" s="65"/>
      <c r="C79" s="40">
        <v>13917646</v>
      </c>
      <c r="D79" s="40">
        <v>6250165</v>
      </c>
      <c r="E79" s="40">
        <v>7148343</v>
      </c>
      <c r="F79" s="40">
        <v>13177920</v>
      </c>
      <c r="G79" s="40">
        <v>13917646</v>
      </c>
    </row>
    <row r="80" spans="1:7" ht="13.5" thickBot="1" x14ac:dyDescent="0.25">
      <c r="A80" s="61"/>
      <c r="B80" s="65"/>
      <c r="C80" s="40"/>
      <c r="D80" s="40"/>
      <c r="E80" s="40"/>
      <c r="F80" s="40"/>
      <c r="G80" s="40"/>
    </row>
    <row r="81" spans="1:7" ht="13.5" thickBot="1" x14ac:dyDescent="0.25">
      <c r="A81" s="62" t="s">
        <v>11</v>
      </c>
      <c r="B81" s="66">
        <f t="shared" ref="B81:G81" si="11">+B72+B66</f>
        <v>2450846200</v>
      </c>
      <c r="C81" s="39">
        <f t="shared" si="11"/>
        <v>2264812613</v>
      </c>
      <c r="D81" s="39">
        <f t="shared" si="11"/>
        <v>61279587</v>
      </c>
      <c r="E81" s="39">
        <f t="shared" si="11"/>
        <v>800353351</v>
      </c>
      <c r="F81" s="39">
        <f t="shared" si="11"/>
        <v>1081878556</v>
      </c>
      <c r="G81" s="39">
        <f t="shared" si="11"/>
        <v>2263239585</v>
      </c>
    </row>
    <row r="82" spans="1:7" ht="13.5" thickBot="1" x14ac:dyDescent="0.25">
      <c r="A82" s="55"/>
      <c r="B82" s="65"/>
      <c r="C82" s="40"/>
      <c r="D82" s="40"/>
      <c r="E82" s="40"/>
      <c r="F82" s="40"/>
      <c r="G82" s="40"/>
    </row>
    <row r="83" spans="1:7" ht="13.5" thickBot="1" x14ac:dyDescent="0.25">
      <c r="A83" s="55" t="s">
        <v>12</v>
      </c>
      <c r="B83" s="67">
        <v>2417</v>
      </c>
      <c r="C83" s="41">
        <v>2417</v>
      </c>
      <c r="D83" s="41">
        <v>2367</v>
      </c>
      <c r="E83" s="41">
        <v>2262</v>
      </c>
      <c r="F83" s="41">
        <v>2259</v>
      </c>
      <c r="G83" s="41">
        <v>2273</v>
      </c>
    </row>
    <row r="84" spans="1:7" x14ac:dyDescent="0.2">
      <c r="A84" s="24"/>
      <c r="B84" s="24"/>
      <c r="C84" s="24"/>
      <c r="D84" s="24"/>
      <c r="E84" s="24"/>
      <c r="F84" s="24"/>
      <c r="G84" s="24"/>
    </row>
    <row r="85" spans="1:7" ht="13.5" thickBot="1" x14ac:dyDescent="0.25">
      <c r="A85" s="24"/>
      <c r="B85" s="24"/>
      <c r="C85" s="24"/>
      <c r="D85" s="24"/>
      <c r="E85" s="24"/>
      <c r="F85" s="24"/>
      <c r="G85" s="24"/>
    </row>
    <row r="86" spans="1:7" ht="26.25" customHeight="1" thickBot="1" x14ac:dyDescent="0.25">
      <c r="A86" s="81" t="s">
        <v>63</v>
      </c>
      <c r="B86" s="82"/>
      <c r="C86" s="82"/>
      <c r="D86" s="82"/>
      <c r="E86" s="82"/>
      <c r="F86" s="82"/>
      <c r="G86" s="83"/>
    </row>
    <row r="87" spans="1:7" ht="12.75" customHeight="1" x14ac:dyDescent="0.2">
      <c r="A87" s="23" t="s">
        <v>1</v>
      </c>
      <c r="B87" s="70" t="s">
        <v>47</v>
      </c>
      <c r="C87" s="77" t="s">
        <v>48</v>
      </c>
      <c r="D87" s="11" t="s">
        <v>3</v>
      </c>
      <c r="E87" s="11" t="s">
        <v>3</v>
      </c>
      <c r="F87" s="11" t="s">
        <v>3</v>
      </c>
      <c r="G87" s="11" t="s">
        <v>3</v>
      </c>
    </row>
    <row r="88" spans="1:7" x14ac:dyDescent="0.2">
      <c r="A88" s="23" t="s">
        <v>2</v>
      </c>
      <c r="B88" s="71"/>
      <c r="C88" s="78"/>
      <c r="D88" s="4" t="s">
        <v>4</v>
      </c>
      <c r="E88" s="4" t="s">
        <v>4</v>
      </c>
      <c r="F88" s="4" t="s">
        <v>4</v>
      </c>
      <c r="G88" s="4" t="s">
        <v>4</v>
      </c>
    </row>
    <row r="89" spans="1:7" ht="26.25" thickBot="1" x14ac:dyDescent="0.25">
      <c r="A89" s="3"/>
      <c r="B89" s="72"/>
      <c r="C89" s="79"/>
      <c r="D89" s="16" t="s">
        <v>49</v>
      </c>
      <c r="E89" s="5" t="s">
        <v>50</v>
      </c>
      <c r="F89" s="5" t="s">
        <v>51</v>
      </c>
      <c r="G89" s="5" t="s">
        <v>52</v>
      </c>
    </row>
    <row r="90" spans="1:7" ht="13.5" thickBot="1" x14ac:dyDescent="0.25">
      <c r="A90" s="22" t="s">
        <v>5</v>
      </c>
      <c r="B90" s="39">
        <f>+B92+B93+B94</f>
        <v>4408600</v>
      </c>
      <c r="C90" s="39">
        <f t="shared" ref="C90:G90" si="12">+C92+C93+C94</f>
        <v>26735411</v>
      </c>
      <c r="D90" s="39">
        <f t="shared" si="12"/>
        <v>5491664</v>
      </c>
      <c r="E90" s="39">
        <f t="shared" si="12"/>
        <v>12725513</v>
      </c>
      <c r="F90" s="39">
        <f t="shared" si="12"/>
        <v>18412595</v>
      </c>
      <c r="G90" s="39">
        <f t="shared" si="12"/>
        <v>26732306</v>
      </c>
    </row>
    <row r="91" spans="1:7" ht="13.5" thickBot="1" x14ac:dyDescent="0.25">
      <c r="A91" s="6" t="s">
        <v>6</v>
      </c>
      <c r="B91" s="40"/>
      <c r="C91" s="40"/>
      <c r="D91" s="40"/>
      <c r="E91" s="40"/>
      <c r="F91" s="40"/>
      <c r="G91" s="40"/>
    </row>
    <row r="92" spans="1:7" ht="13.5" thickBot="1" x14ac:dyDescent="0.25">
      <c r="A92" s="7" t="s">
        <v>7</v>
      </c>
      <c r="B92" s="40">
        <v>2366600</v>
      </c>
      <c r="C92" s="40">
        <v>11852460</v>
      </c>
      <c r="D92" s="40">
        <v>2588178</v>
      </c>
      <c r="E92" s="40">
        <v>5479479</v>
      </c>
      <c r="F92" s="40">
        <v>8473486</v>
      </c>
      <c r="G92" s="40">
        <v>11852362</v>
      </c>
    </row>
    <row r="93" spans="1:7" ht="13.5" thickBot="1" x14ac:dyDescent="0.25">
      <c r="A93" s="7" t="s">
        <v>8</v>
      </c>
      <c r="B93" s="40">
        <v>42000</v>
      </c>
      <c r="C93" s="40">
        <v>12409990</v>
      </c>
      <c r="D93" s="40">
        <v>2493206</v>
      </c>
      <c r="E93" s="40">
        <v>5760923</v>
      </c>
      <c r="F93" s="40">
        <v>8390057</v>
      </c>
      <c r="G93" s="40">
        <v>12406983</v>
      </c>
    </row>
    <row r="94" spans="1:7" ht="13.5" thickBot="1" x14ac:dyDescent="0.25">
      <c r="A94" s="7" t="s">
        <v>9</v>
      </c>
      <c r="B94" s="40">
        <v>2000000</v>
      </c>
      <c r="C94" s="40">
        <v>2472961</v>
      </c>
      <c r="D94" s="40">
        <v>410280</v>
      </c>
      <c r="E94" s="40">
        <v>1485111</v>
      </c>
      <c r="F94" s="40">
        <v>1549052</v>
      </c>
      <c r="G94" s="40">
        <v>2472961</v>
      </c>
    </row>
    <row r="95" spans="1:7" ht="13.5" thickBot="1" x14ac:dyDescent="0.25">
      <c r="A95" s="6"/>
      <c r="B95" s="40"/>
      <c r="C95" s="40"/>
      <c r="D95" s="40"/>
      <c r="E95" s="40"/>
      <c r="F95" s="40"/>
      <c r="G95" s="40"/>
    </row>
    <row r="96" spans="1:7" ht="26.25" thickBot="1" x14ac:dyDescent="0.25">
      <c r="A96" s="22" t="s">
        <v>10</v>
      </c>
      <c r="B96" s="39">
        <f t="shared" ref="B96:G96" si="13">+SUM(B97:B105)</f>
        <v>43303300</v>
      </c>
      <c r="C96" s="39">
        <f t="shared" si="13"/>
        <v>14557684</v>
      </c>
      <c r="D96" s="39">
        <f t="shared" si="13"/>
        <v>995231</v>
      </c>
      <c r="E96" s="39">
        <f t="shared" si="13"/>
        <v>5163010</v>
      </c>
      <c r="F96" s="39">
        <f t="shared" si="13"/>
        <v>8355339</v>
      </c>
      <c r="G96" s="39">
        <f t="shared" si="13"/>
        <v>14557684</v>
      </c>
    </row>
    <row r="97" spans="1:7" ht="13.5" thickBot="1" x14ac:dyDescent="0.25">
      <c r="A97" s="6" t="s">
        <v>18</v>
      </c>
      <c r="B97" s="40"/>
      <c r="C97" s="40"/>
      <c r="D97" s="40"/>
      <c r="E97" s="40"/>
      <c r="F97" s="40"/>
      <c r="G97" s="40"/>
    </row>
    <row r="98" spans="1:7" ht="13.5" thickBot="1" x14ac:dyDescent="0.25">
      <c r="A98" s="37" t="s">
        <v>39</v>
      </c>
      <c r="B98" s="40">
        <v>4472000</v>
      </c>
      <c r="C98" s="40"/>
      <c r="D98" s="40"/>
      <c r="E98" s="40"/>
      <c r="F98" s="40"/>
      <c r="G98" s="40"/>
    </row>
    <row r="99" spans="1:7" ht="39" thickBot="1" x14ac:dyDescent="0.25">
      <c r="A99" s="35" t="s">
        <v>40</v>
      </c>
      <c r="B99" s="40">
        <v>1600000</v>
      </c>
      <c r="C99" s="40">
        <v>1665872</v>
      </c>
      <c r="D99" s="40">
        <v>38266</v>
      </c>
      <c r="E99" s="40">
        <v>528327</v>
      </c>
      <c r="F99" s="40">
        <v>1200197</v>
      </c>
      <c r="G99" s="40">
        <v>1665872</v>
      </c>
    </row>
    <row r="100" spans="1:7" ht="13.5" thickBot="1" x14ac:dyDescent="0.25">
      <c r="A100" s="35" t="s">
        <v>41</v>
      </c>
      <c r="B100" s="40">
        <v>25509</v>
      </c>
      <c r="C100" s="40"/>
      <c r="D100" s="40"/>
      <c r="E100" s="40"/>
      <c r="F100" s="40"/>
      <c r="G100" s="40"/>
    </row>
    <row r="101" spans="1:7" ht="39" thickBot="1" x14ac:dyDescent="0.25">
      <c r="A101" s="35" t="s">
        <v>46</v>
      </c>
      <c r="B101" s="40"/>
      <c r="C101" s="40"/>
      <c r="D101" s="40"/>
      <c r="E101" s="40"/>
      <c r="F101" s="40"/>
      <c r="G101" s="40"/>
    </row>
    <row r="102" spans="1:7" ht="13.5" thickBot="1" x14ac:dyDescent="0.25">
      <c r="A102" s="35" t="s">
        <v>42</v>
      </c>
      <c r="B102" s="40"/>
      <c r="C102" s="40">
        <v>244687</v>
      </c>
      <c r="D102" s="40">
        <v>3699</v>
      </c>
      <c r="E102" s="40">
        <v>129928</v>
      </c>
      <c r="F102" s="40">
        <v>131594</v>
      </c>
      <c r="G102" s="40">
        <v>244687</v>
      </c>
    </row>
    <row r="103" spans="1:7" ht="26.25" thickBot="1" x14ac:dyDescent="0.25">
      <c r="A103" s="35" t="s">
        <v>43</v>
      </c>
      <c r="B103" s="40">
        <v>36557000</v>
      </c>
      <c r="C103" s="40">
        <v>12165186</v>
      </c>
      <c r="D103" s="40">
        <v>941093</v>
      </c>
      <c r="E103" s="40">
        <v>4160248</v>
      </c>
      <c r="F103" s="40">
        <v>6576868</v>
      </c>
      <c r="G103" s="40">
        <v>12165186</v>
      </c>
    </row>
    <row r="104" spans="1:7" ht="13.5" thickBot="1" x14ac:dyDescent="0.25">
      <c r="A104" s="36" t="s">
        <v>45</v>
      </c>
      <c r="B104" s="40">
        <v>108791</v>
      </c>
      <c r="C104" s="40">
        <v>71777</v>
      </c>
      <c r="D104" s="40">
        <v>12173</v>
      </c>
      <c r="E104" s="40">
        <v>24345</v>
      </c>
      <c r="F104" s="40">
        <v>36518</v>
      </c>
      <c r="G104" s="40">
        <v>71777</v>
      </c>
    </row>
    <row r="105" spans="1:7" ht="13.5" thickBot="1" x14ac:dyDescent="0.25">
      <c r="A105" s="38" t="s">
        <v>44</v>
      </c>
      <c r="B105" s="40">
        <v>540000</v>
      </c>
      <c r="C105" s="40">
        <v>410162</v>
      </c>
      <c r="D105" s="40"/>
      <c r="E105" s="40">
        <v>320162</v>
      </c>
      <c r="F105" s="40">
        <v>410162</v>
      </c>
      <c r="G105" s="40">
        <v>410162</v>
      </c>
    </row>
    <row r="106" spans="1:7" ht="13.5" thickBot="1" x14ac:dyDescent="0.25">
      <c r="A106" s="22" t="s">
        <v>11</v>
      </c>
      <c r="B106" s="39">
        <f t="shared" ref="B106:G106" si="14">+B96+B90</f>
        <v>47711900</v>
      </c>
      <c r="C106" s="39">
        <f t="shared" si="14"/>
        <v>41293095</v>
      </c>
      <c r="D106" s="39">
        <f t="shared" si="14"/>
        <v>6486895</v>
      </c>
      <c r="E106" s="39">
        <f t="shared" si="14"/>
        <v>17888523</v>
      </c>
      <c r="F106" s="39">
        <f t="shared" si="14"/>
        <v>26767934</v>
      </c>
      <c r="G106" s="39">
        <f t="shared" si="14"/>
        <v>41289990</v>
      </c>
    </row>
    <row r="107" spans="1:7" ht="13.5" thickBot="1" x14ac:dyDescent="0.25">
      <c r="A107" s="6"/>
      <c r="B107" s="40"/>
      <c r="C107" s="40"/>
      <c r="D107" s="40"/>
      <c r="E107" s="40"/>
      <c r="F107" s="40"/>
      <c r="G107" s="40"/>
    </row>
    <row r="108" spans="1:7" ht="13.5" thickBot="1" x14ac:dyDescent="0.25">
      <c r="A108" s="6" t="s">
        <v>12</v>
      </c>
      <c r="B108" s="41">
        <v>61</v>
      </c>
      <c r="C108" s="41">
        <v>478</v>
      </c>
      <c r="D108" s="41">
        <v>441</v>
      </c>
      <c r="E108" s="41">
        <v>439</v>
      </c>
      <c r="F108" s="41">
        <v>433</v>
      </c>
      <c r="G108" s="41">
        <v>429</v>
      </c>
    </row>
    <row r="109" spans="1:7" x14ac:dyDescent="0.2">
      <c r="A109" s="33"/>
      <c r="B109" s="68"/>
      <c r="C109" s="68"/>
      <c r="D109" s="68"/>
      <c r="E109" s="68"/>
      <c r="F109" s="68"/>
      <c r="G109" s="68"/>
    </row>
    <row r="110" spans="1:7" ht="13.5" thickBot="1" x14ac:dyDescent="0.25">
      <c r="A110" s="33"/>
      <c r="B110" s="68"/>
      <c r="C110" s="68"/>
      <c r="D110" s="68"/>
      <c r="E110" s="68"/>
      <c r="F110" s="68"/>
      <c r="G110" s="68"/>
    </row>
    <row r="111" spans="1:7" ht="39" customHeight="1" thickBot="1" x14ac:dyDescent="0.25">
      <c r="A111" s="84" t="s">
        <v>65</v>
      </c>
      <c r="B111" s="85"/>
      <c r="C111" s="85"/>
      <c r="D111" s="85"/>
      <c r="E111" s="85"/>
      <c r="F111" s="85"/>
      <c r="G111" s="86"/>
    </row>
    <row r="112" spans="1:7" ht="25.5" x14ac:dyDescent="0.2">
      <c r="A112" s="50" t="s">
        <v>1</v>
      </c>
      <c r="B112" s="49" t="s">
        <v>47</v>
      </c>
      <c r="C112" s="52" t="s">
        <v>48</v>
      </c>
      <c r="D112" s="11" t="s">
        <v>3</v>
      </c>
      <c r="E112" s="11" t="s">
        <v>3</v>
      </c>
      <c r="F112" s="11" t="s">
        <v>3</v>
      </c>
      <c r="G112" s="11" t="s">
        <v>3</v>
      </c>
    </row>
    <row r="113" spans="1:7" x14ac:dyDescent="0.2">
      <c r="A113" s="50" t="s">
        <v>2</v>
      </c>
      <c r="B113" s="50"/>
      <c r="C113" s="53"/>
      <c r="D113" s="4" t="s">
        <v>4</v>
      </c>
      <c r="E113" s="4" t="s">
        <v>4</v>
      </c>
      <c r="F113" s="4" t="s">
        <v>4</v>
      </c>
      <c r="G113" s="4" t="s">
        <v>4</v>
      </c>
    </row>
    <row r="114" spans="1:7" ht="26.25" thickBot="1" x14ac:dyDescent="0.25">
      <c r="A114" s="3"/>
      <c r="B114" s="51"/>
      <c r="C114" s="54"/>
      <c r="D114" s="16" t="s">
        <v>49</v>
      </c>
      <c r="E114" s="5" t="s">
        <v>50</v>
      </c>
      <c r="F114" s="5" t="s">
        <v>51</v>
      </c>
      <c r="G114" s="5" t="s">
        <v>52</v>
      </c>
    </row>
    <row r="115" spans="1:7" ht="13.5" thickBot="1" x14ac:dyDescent="0.25">
      <c r="A115" s="22" t="s">
        <v>5</v>
      </c>
      <c r="B115" s="39">
        <f>+B117+B118+B119</f>
        <v>12235000</v>
      </c>
      <c r="C115" s="39">
        <f t="shared" ref="C115:G115" si="15">+C117+C118+C119</f>
        <v>12356466</v>
      </c>
      <c r="D115" s="39">
        <f t="shared" si="15"/>
        <v>2929411</v>
      </c>
      <c r="E115" s="39">
        <f t="shared" si="15"/>
        <v>5575331</v>
      </c>
      <c r="F115" s="39">
        <f t="shared" si="15"/>
        <v>8283539</v>
      </c>
      <c r="G115" s="39">
        <f t="shared" si="15"/>
        <v>12355861</v>
      </c>
    </row>
    <row r="116" spans="1:7" ht="13.5" thickBot="1" x14ac:dyDescent="0.25">
      <c r="A116" s="6" t="s">
        <v>6</v>
      </c>
      <c r="B116" s="40"/>
      <c r="C116" s="40"/>
      <c r="D116" s="40"/>
      <c r="E116" s="40"/>
      <c r="F116" s="40"/>
      <c r="G116" s="40"/>
    </row>
    <row r="117" spans="1:7" ht="13.5" thickBot="1" x14ac:dyDescent="0.25">
      <c r="A117" s="7" t="s">
        <v>7</v>
      </c>
      <c r="B117" s="40">
        <v>9325500</v>
      </c>
      <c r="C117" s="40">
        <v>9551517</v>
      </c>
      <c r="D117" s="40">
        <v>2244870</v>
      </c>
      <c r="E117" s="40">
        <v>4531984</v>
      </c>
      <c r="F117" s="40">
        <v>6837623</v>
      </c>
      <c r="G117" s="40">
        <v>9590203</v>
      </c>
    </row>
    <row r="118" spans="1:7" ht="13.5" thickBot="1" x14ac:dyDescent="0.25">
      <c r="A118" s="7" t="s">
        <v>8</v>
      </c>
      <c r="B118" s="40">
        <v>2709500</v>
      </c>
      <c r="C118" s="40">
        <v>2177923</v>
      </c>
      <c r="D118" s="40">
        <v>684541</v>
      </c>
      <c r="E118" s="40">
        <v>1035351</v>
      </c>
      <c r="F118" s="40">
        <v>1435256</v>
      </c>
      <c r="G118" s="40">
        <v>2138632</v>
      </c>
    </row>
    <row r="119" spans="1:7" ht="13.5" thickBot="1" x14ac:dyDescent="0.25">
      <c r="A119" s="7" t="s">
        <v>9</v>
      </c>
      <c r="B119" s="40">
        <v>200000</v>
      </c>
      <c r="C119" s="40">
        <v>627026</v>
      </c>
      <c r="D119" s="40"/>
      <c r="E119" s="40">
        <v>7996</v>
      </c>
      <c r="F119" s="40">
        <v>10660</v>
      </c>
      <c r="G119" s="40">
        <v>627026</v>
      </c>
    </row>
    <row r="120" spans="1:7" ht="13.5" thickBot="1" x14ac:dyDescent="0.25">
      <c r="A120" s="6"/>
      <c r="B120" s="40"/>
      <c r="C120" s="40"/>
      <c r="D120" s="40"/>
      <c r="E120" s="40"/>
      <c r="F120" s="40"/>
      <c r="G120" s="40"/>
    </row>
    <row r="121" spans="1:7" ht="26.25" thickBot="1" x14ac:dyDescent="0.25">
      <c r="A121" s="22" t="s">
        <v>10</v>
      </c>
      <c r="B121" s="39">
        <f t="shared" ref="B121:G121" si="16">+SUM(B122:B124)</f>
        <v>0</v>
      </c>
      <c r="C121" s="39">
        <f t="shared" si="16"/>
        <v>0</v>
      </c>
      <c r="D121" s="39">
        <f t="shared" si="16"/>
        <v>0</v>
      </c>
      <c r="E121" s="39">
        <f t="shared" si="16"/>
        <v>0</v>
      </c>
      <c r="F121" s="39">
        <f t="shared" si="16"/>
        <v>0</v>
      </c>
      <c r="G121" s="39">
        <f t="shared" si="16"/>
        <v>0</v>
      </c>
    </row>
    <row r="122" spans="1:7" ht="13.5" thickBot="1" x14ac:dyDescent="0.25">
      <c r="A122" s="6" t="s">
        <v>18</v>
      </c>
      <c r="B122" s="40"/>
      <c r="C122" s="40"/>
      <c r="D122" s="40"/>
      <c r="E122" s="40"/>
      <c r="F122" s="40"/>
      <c r="G122" s="40"/>
    </row>
    <row r="123" spans="1:7" ht="13.5" thickBot="1" x14ac:dyDescent="0.25">
      <c r="A123" s="6"/>
      <c r="B123" s="40"/>
      <c r="C123" s="40"/>
      <c r="D123" s="40"/>
      <c r="E123" s="40"/>
      <c r="F123" s="40"/>
      <c r="G123" s="40"/>
    </row>
    <row r="124" spans="1:7" ht="13.5" thickBot="1" x14ac:dyDescent="0.25">
      <c r="A124" s="6"/>
      <c r="B124" s="40"/>
      <c r="C124" s="40"/>
      <c r="D124" s="40"/>
      <c r="E124" s="40"/>
      <c r="F124" s="40"/>
      <c r="G124" s="40"/>
    </row>
    <row r="125" spans="1:7" ht="13.5" thickBot="1" x14ac:dyDescent="0.25">
      <c r="A125" s="22" t="s">
        <v>11</v>
      </c>
      <c r="B125" s="39">
        <f t="shared" ref="B125:G125" si="17">+B121+B115</f>
        <v>12235000</v>
      </c>
      <c r="C125" s="39">
        <f t="shared" si="17"/>
        <v>12356466</v>
      </c>
      <c r="D125" s="39">
        <f t="shared" si="17"/>
        <v>2929411</v>
      </c>
      <c r="E125" s="39">
        <f t="shared" si="17"/>
        <v>5575331</v>
      </c>
      <c r="F125" s="39">
        <f t="shared" si="17"/>
        <v>8283539</v>
      </c>
      <c r="G125" s="39">
        <f t="shared" si="17"/>
        <v>12355861</v>
      </c>
    </row>
    <row r="126" spans="1:7" ht="13.5" thickBot="1" x14ac:dyDescent="0.25">
      <c r="A126" s="6"/>
      <c r="B126" s="40"/>
      <c r="C126" s="40"/>
      <c r="D126" s="40"/>
      <c r="E126" s="40"/>
      <c r="F126" s="40"/>
      <c r="G126" s="40"/>
    </row>
    <row r="127" spans="1:7" ht="13.5" thickBot="1" x14ac:dyDescent="0.25">
      <c r="A127" s="6" t="s">
        <v>12</v>
      </c>
      <c r="B127" s="41">
        <v>416</v>
      </c>
      <c r="C127" s="41">
        <v>416</v>
      </c>
      <c r="D127" s="41">
        <v>333</v>
      </c>
      <c r="E127" s="41">
        <v>338</v>
      </c>
      <c r="F127" s="41">
        <v>341</v>
      </c>
      <c r="G127" s="41">
        <v>340</v>
      </c>
    </row>
    <row r="128" spans="1:7" x14ac:dyDescent="0.2">
      <c r="A128" s="33"/>
      <c r="B128" s="68"/>
      <c r="C128" s="68"/>
      <c r="D128" s="68"/>
      <c r="E128" s="68"/>
      <c r="F128" s="68"/>
      <c r="G128" s="68"/>
    </row>
    <row r="129" spans="1:7" ht="13.5" thickBot="1" x14ac:dyDescent="0.25">
      <c r="A129" s="24"/>
      <c r="B129" s="24"/>
      <c r="C129" s="24"/>
      <c r="D129" s="24"/>
      <c r="E129" s="24"/>
      <c r="F129" s="24"/>
      <c r="G129" s="24"/>
    </row>
    <row r="130" spans="1:7" ht="26.25" customHeight="1" thickBot="1" x14ac:dyDescent="0.25">
      <c r="A130" s="84" t="s">
        <v>64</v>
      </c>
      <c r="B130" s="85"/>
      <c r="C130" s="85"/>
      <c r="D130" s="85"/>
      <c r="E130" s="85"/>
      <c r="F130" s="85"/>
      <c r="G130" s="86"/>
    </row>
    <row r="131" spans="1:7" ht="25.5" x14ac:dyDescent="0.2">
      <c r="A131" s="50" t="s">
        <v>1</v>
      </c>
      <c r="B131" s="49" t="s">
        <v>47</v>
      </c>
      <c r="C131" s="52" t="s">
        <v>48</v>
      </c>
      <c r="D131" s="11" t="s">
        <v>3</v>
      </c>
      <c r="E131" s="11" t="s">
        <v>3</v>
      </c>
      <c r="F131" s="11" t="s">
        <v>3</v>
      </c>
      <c r="G131" s="11" t="s">
        <v>3</v>
      </c>
    </row>
    <row r="132" spans="1:7" x14ac:dyDescent="0.2">
      <c r="A132" s="50" t="s">
        <v>2</v>
      </c>
      <c r="B132" s="50"/>
      <c r="C132" s="53"/>
      <c r="D132" s="4" t="s">
        <v>4</v>
      </c>
      <c r="E132" s="4" t="s">
        <v>4</v>
      </c>
      <c r="F132" s="4" t="s">
        <v>4</v>
      </c>
      <c r="G132" s="4" t="s">
        <v>4</v>
      </c>
    </row>
    <row r="133" spans="1:7" ht="25.5" customHeight="1" thickBot="1" x14ac:dyDescent="0.25">
      <c r="A133" s="3"/>
      <c r="B133" s="51"/>
      <c r="C133" s="54"/>
      <c r="D133" s="16" t="s">
        <v>49</v>
      </c>
      <c r="E133" s="5" t="s">
        <v>50</v>
      </c>
      <c r="F133" s="5" t="s">
        <v>51</v>
      </c>
      <c r="G133" s="5" t="s">
        <v>52</v>
      </c>
    </row>
    <row r="134" spans="1:7" ht="12.75" customHeight="1" thickBot="1" x14ac:dyDescent="0.25">
      <c r="A134" s="22" t="s">
        <v>5</v>
      </c>
      <c r="B134" s="39">
        <f>+B136+B137+B138</f>
        <v>25366900</v>
      </c>
      <c r="C134" s="39">
        <f t="shared" ref="C134:G134" si="18">+C136+C137+C138</f>
        <v>24037380</v>
      </c>
      <c r="D134" s="39">
        <f t="shared" si="18"/>
        <v>9072859</v>
      </c>
      <c r="E134" s="39">
        <f t="shared" si="18"/>
        <v>12514642</v>
      </c>
      <c r="F134" s="39">
        <f t="shared" si="18"/>
        <v>16688099</v>
      </c>
      <c r="G134" s="39">
        <f t="shared" si="18"/>
        <v>22428872</v>
      </c>
    </row>
    <row r="135" spans="1:7" ht="13.5" thickBot="1" x14ac:dyDescent="0.25">
      <c r="A135" s="6" t="s">
        <v>6</v>
      </c>
      <c r="B135" s="40"/>
      <c r="C135" s="40"/>
      <c r="D135" s="40"/>
      <c r="E135" s="40"/>
      <c r="F135" s="40"/>
      <c r="G135" s="40"/>
    </row>
    <row r="136" spans="1:7" ht="13.5" thickBot="1" x14ac:dyDescent="0.25">
      <c r="A136" s="7" t="s">
        <v>7</v>
      </c>
      <c r="B136" s="40">
        <v>7656200</v>
      </c>
      <c r="C136" s="40">
        <v>10414717</v>
      </c>
      <c r="D136" s="40">
        <v>2121253</v>
      </c>
      <c r="E136" s="40">
        <v>4431489</v>
      </c>
      <c r="F136" s="40">
        <v>6757314</v>
      </c>
      <c r="G136" s="40">
        <v>10408396</v>
      </c>
    </row>
    <row r="137" spans="1:7" ht="13.5" thickBot="1" x14ac:dyDescent="0.25">
      <c r="A137" s="7" t="s">
        <v>8</v>
      </c>
      <c r="B137" s="40">
        <v>8974900</v>
      </c>
      <c r="C137" s="40">
        <v>5238218</v>
      </c>
      <c r="D137" s="40">
        <v>1308778</v>
      </c>
      <c r="E137" s="40">
        <v>2440325</v>
      </c>
      <c r="F137" s="40">
        <v>3574060</v>
      </c>
      <c r="G137" s="40">
        <v>5238071</v>
      </c>
    </row>
    <row r="138" spans="1:7" ht="13.5" thickBot="1" x14ac:dyDescent="0.25">
      <c r="A138" s="7" t="s">
        <v>9</v>
      </c>
      <c r="B138" s="40">
        <v>8735800</v>
      </c>
      <c r="C138" s="40">
        <v>8384445</v>
      </c>
      <c r="D138" s="40">
        <v>5642828</v>
      </c>
      <c r="E138" s="40">
        <v>5642828</v>
      </c>
      <c r="F138" s="40">
        <v>6356725</v>
      </c>
      <c r="G138" s="40">
        <v>6782405</v>
      </c>
    </row>
    <row r="139" spans="1:7" ht="13.5" thickBot="1" x14ac:dyDescent="0.25">
      <c r="A139" s="6"/>
      <c r="B139" s="40"/>
      <c r="C139" s="40"/>
      <c r="D139" s="40"/>
      <c r="E139" s="40"/>
      <c r="F139" s="40"/>
      <c r="G139" s="40"/>
    </row>
    <row r="140" spans="1:7" ht="26.25" thickBot="1" x14ac:dyDescent="0.25">
      <c r="A140" s="22" t="s">
        <v>10</v>
      </c>
      <c r="B140" s="39">
        <f t="shared" ref="B140:G140" si="19">+SUM(B141:B143)</f>
        <v>0</v>
      </c>
      <c r="C140" s="39">
        <f t="shared" si="19"/>
        <v>0</v>
      </c>
      <c r="D140" s="39">
        <f t="shared" si="19"/>
        <v>0</v>
      </c>
      <c r="E140" s="39">
        <f t="shared" si="19"/>
        <v>0</v>
      </c>
      <c r="F140" s="39">
        <f t="shared" si="19"/>
        <v>0</v>
      </c>
      <c r="G140" s="39">
        <f t="shared" si="19"/>
        <v>0</v>
      </c>
    </row>
    <row r="141" spans="1:7" ht="13.5" thickBot="1" x14ac:dyDescent="0.25">
      <c r="A141" s="6" t="s">
        <v>18</v>
      </c>
      <c r="B141" s="40"/>
      <c r="C141" s="40"/>
      <c r="D141" s="40"/>
      <c r="E141" s="40"/>
      <c r="F141" s="40"/>
      <c r="G141" s="40"/>
    </row>
    <row r="142" spans="1:7" ht="13.5" thickBot="1" x14ac:dyDescent="0.25">
      <c r="A142" s="6"/>
      <c r="B142" s="40"/>
      <c r="C142" s="40"/>
      <c r="D142" s="40"/>
      <c r="E142" s="40"/>
      <c r="F142" s="40"/>
      <c r="G142" s="40"/>
    </row>
    <row r="143" spans="1:7" ht="13.5" thickBot="1" x14ac:dyDescent="0.25">
      <c r="A143" s="6"/>
      <c r="B143" s="40"/>
      <c r="C143" s="40"/>
      <c r="D143" s="40"/>
      <c r="E143" s="40"/>
      <c r="F143" s="40"/>
      <c r="G143" s="40"/>
    </row>
    <row r="144" spans="1:7" ht="13.5" thickBot="1" x14ac:dyDescent="0.25">
      <c r="A144" s="22" t="s">
        <v>11</v>
      </c>
      <c r="B144" s="39">
        <f t="shared" ref="B144:G144" si="20">+B140+B134</f>
        <v>25366900</v>
      </c>
      <c r="C144" s="39">
        <f t="shared" si="20"/>
        <v>24037380</v>
      </c>
      <c r="D144" s="39">
        <f t="shared" si="20"/>
        <v>9072859</v>
      </c>
      <c r="E144" s="39">
        <f t="shared" si="20"/>
        <v>12514642</v>
      </c>
      <c r="F144" s="39">
        <f t="shared" si="20"/>
        <v>16688099</v>
      </c>
      <c r="G144" s="39">
        <f t="shared" si="20"/>
        <v>22428872</v>
      </c>
    </row>
    <row r="145" spans="1:7" ht="13.5" thickBot="1" x14ac:dyDescent="0.25">
      <c r="A145" s="6"/>
      <c r="B145" s="40"/>
      <c r="C145" s="40"/>
      <c r="D145" s="40"/>
      <c r="E145" s="40"/>
      <c r="F145" s="40"/>
      <c r="G145" s="40"/>
    </row>
    <row r="146" spans="1:7" ht="13.5" thickBot="1" x14ac:dyDescent="0.25">
      <c r="A146" s="6" t="s">
        <v>12</v>
      </c>
      <c r="B146" s="41">
        <v>182</v>
      </c>
      <c r="C146" s="41">
        <v>287</v>
      </c>
      <c r="D146" s="41">
        <v>227</v>
      </c>
      <c r="E146" s="41">
        <v>229</v>
      </c>
      <c r="F146" s="41">
        <v>232</v>
      </c>
      <c r="G146" s="41">
        <v>237</v>
      </c>
    </row>
    <row r="147" spans="1:7" x14ac:dyDescent="0.2">
      <c r="A147" s="24"/>
      <c r="B147" s="24"/>
      <c r="C147" s="24"/>
      <c r="D147" s="24"/>
      <c r="E147" s="24"/>
      <c r="F147" s="24"/>
      <c r="G147" s="24"/>
    </row>
    <row r="148" spans="1:7" x14ac:dyDescent="0.2">
      <c r="A148" s="24"/>
      <c r="B148" s="24"/>
      <c r="C148" s="24"/>
      <c r="D148" s="24"/>
      <c r="E148" s="24"/>
      <c r="F148" s="24"/>
      <c r="G148" s="24"/>
    </row>
    <row r="149" spans="1:7" x14ac:dyDescent="0.2">
      <c r="A149" s="24"/>
      <c r="B149" s="24"/>
      <c r="C149" s="24"/>
      <c r="D149" s="24"/>
      <c r="E149" s="24"/>
      <c r="F149" s="24"/>
      <c r="G149" s="24"/>
    </row>
    <row r="150" spans="1:7" x14ac:dyDescent="0.2">
      <c r="A150" s="24"/>
      <c r="B150" s="24"/>
      <c r="C150" s="24"/>
      <c r="D150" s="24"/>
      <c r="E150" s="24"/>
      <c r="F150" s="24"/>
      <c r="G150" s="24"/>
    </row>
    <row r="151" spans="1:7" ht="13.5" thickBot="1" x14ac:dyDescent="0.25"/>
    <row r="152" spans="1:7" ht="13.5" thickBot="1" x14ac:dyDescent="0.25">
      <c r="A152" s="81" t="s">
        <v>19</v>
      </c>
      <c r="B152" s="82"/>
      <c r="C152" s="82"/>
      <c r="D152" s="82"/>
      <c r="E152" s="82"/>
      <c r="F152" s="82"/>
      <c r="G152" s="83"/>
    </row>
    <row r="153" spans="1:7" ht="12.75" customHeight="1" x14ac:dyDescent="0.2">
      <c r="A153" s="17" t="s">
        <v>20</v>
      </c>
      <c r="B153" s="70" t="s">
        <v>47</v>
      </c>
      <c r="C153" s="77" t="s">
        <v>48</v>
      </c>
      <c r="D153" s="11" t="s">
        <v>3</v>
      </c>
      <c r="E153" s="11" t="s">
        <v>3</v>
      </c>
      <c r="F153" s="11" t="s">
        <v>3</v>
      </c>
      <c r="G153" s="11" t="s">
        <v>3</v>
      </c>
    </row>
    <row r="154" spans="1:7" x14ac:dyDescent="0.2">
      <c r="A154" s="17" t="s">
        <v>2</v>
      </c>
      <c r="B154" s="71"/>
      <c r="C154" s="78"/>
      <c r="D154" s="4" t="s">
        <v>4</v>
      </c>
      <c r="E154" s="4" t="s">
        <v>4</v>
      </c>
      <c r="F154" s="4" t="s">
        <v>4</v>
      </c>
      <c r="G154" s="4" t="s">
        <v>4</v>
      </c>
    </row>
    <row r="155" spans="1:7" ht="39.75" customHeight="1" thickBot="1" x14ac:dyDescent="0.25">
      <c r="A155" s="3"/>
      <c r="B155" s="72"/>
      <c r="C155" s="79"/>
      <c r="D155" s="16" t="s">
        <v>49</v>
      </c>
      <c r="E155" s="5" t="s">
        <v>50</v>
      </c>
      <c r="F155" s="5" t="s">
        <v>51</v>
      </c>
      <c r="G155" s="5" t="s">
        <v>52</v>
      </c>
    </row>
    <row r="156" spans="1:7" ht="13.5" thickBot="1" x14ac:dyDescent="0.25">
      <c r="A156" s="22" t="s">
        <v>5</v>
      </c>
      <c r="B156" s="39">
        <f>+B158+B159+B160</f>
        <v>238174900</v>
      </c>
      <c r="C156" s="39">
        <f t="shared" ref="C156:G156" si="21">+C158+C159+C160</f>
        <v>225615371</v>
      </c>
      <c r="D156" s="39">
        <f t="shared" si="21"/>
        <v>48946950</v>
      </c>
      <c r="E156" s="39">
        <f t="shared" si="21"/>
        <v>97922571</v>
      </c>
      <c r="F156" s="39">
        <f t="shared" si="21"/>
        <v>155153947</v>
      </c>
      <c r="G156" s="39">
        <f t="shared" si="21"/>
        <v>222448349</v>
      </c>
    </row>
    <row r="157" spans="1:7" ht="13.5" thickBot="1" x14ac:dyDescent="0.25">
      <c r="A157" s="6" t="s">
        <v>6</v>
      </c>
      <c r="B157" s="40"/>
      <c r="C157" s="40"/>
      <c r="D157" s="40"/>
      <c r="E157" s="40"/>
      <c r="F157" s="40"/>
      <c r="G157" s="40"/>
    </row>
    <row r="158" spans="1:7" ht="13.5" thickBot="1" x14ac:dyDescent="0.25">
      <c r="A158" s="7" t="s">
        <v>7</v>
      </c>
      <c r="B158" s="40">
        <f>+B12+B32+B50+B68+B92+B117+B136</f>
        <v>77589100</v>
      </c>
      <c r="C158" s="40">
        <f>+C12+C32+C50+C68+C92+C117+C136</f>
        <v>90817969</v>
      </c>
      <c r="D158" s="40">
        <f>+D12+D32+D50+D68+D92+D117+D136</f>
        <v>18954411</v>
      </c>
      <c r="E158" s="40">
        <f>+E12+E32+E50+E68+E92+E117+E136</f>
        <v>41014216</v>
      </c>
      <c r="F158" s="40">
        <f>+F12+F32+F50+F68+F92+F117+F136</f>
        <v>62949064</v>
      </c>
      <c r="G158" s="40">
        <f>+G12+G32+G50+G68+G92+G117+G136</f>
        <v>90576068</v>
      </c>
    </row>
    <row r="159" spans="1:7" ht="13.5" thickBot="1" x14ac:dyDescent="0.25">
      <c r="A159" s="7" t="s">
        <v>8</v>
      </c>
      <c r="B159" s="40">
        <f>+B13+B33+B51+B69+B93+B118+B137</f>
        <v>117755200</v>
      </c>
      <c r="C159" s="40">
        <f>+C13+C33+C51+C69+C93+C118+C137</f>
        <v>118887294</v>
      </c>
      <c r="D159" s="40">
        <f>+D13+D33+D51+D69+D93+D118+D137</f>
        <v>22139160</v>
      </c>
      <c r="E159" s="40">
        <f>+E13+E33+E51+E69+E93+E118+E137</f>
        <v>47948124</v>
      </c>
      <c r="F159" s="40">
        <f>+F13+F33+F51+F69+F93+F118+F137</f>
        <v>80111352</v>
      </c>
      <c r="G159" s="40">
        <f>+G13+G33+G51+G69+G93+G118+G137</f>
        <v>117607425</v>
      </c>
    </row>
    <row r="160" spans="1:7" ht="13.5" thickBot="1" x14ac:dyDescent="0.25">
      <c r="A160" s="7" t="s">
        <v>9</v>
      </c>
      <c r="B160" s="40">
        <f>+B14+B34+B52+B70+B94+B119+B138</f>
        <v>42830600</v>
      </c>
      <c r="C160" s="40">
        <f>+C14+C34+C52+C70+C94+C119+C138</f>
        <v>15910108</v>
      </c>
      <c r="D160" s="40">
        <f>+D14+D34+D52+D70+D94+D119+D138</f>
        <v>7853379</v>
      </c>
      <c r="E160" s="40">
        <f>+E14+E34+E52+E70+E94+E119+E138</f>
        <v>8960231</v>
      </c>
      <c r="F160" s="40">
        <f>+F14+F34+F52+F70+F94+F119+F138</f>
        <v>12093531</v>
      </c>
      <c r="G160" s="40">
        <f>+G14+G34+G52+G70+G94+G119+G138</f>
        <v>14264856</v>
      </c>
    </row>
    <row r="161" spans="1:12" ht="13.5" thickBot="1" x14ac:dyDescent="0.25">
      <c r="A161" s="6"/>
      <c r="B161" s="40"/>
      <c r="C161" s="40"/>
      <c r="D161" s="40"/>
      <c r="E161" s="40"/>
      <c r="F161" s="40"/>
      <c r="G161" s="40"/>
    </row>
    <row r="162" spans="1:12" ht="26.25" customHeight="1" thickBot="1" x14ac:dyDescent="0.25">
      <c r="A162" s="22" t="s">
        <v>10</v>
      </c>
      <c r="B162" s="39">
        <f t="shared" ref="B162:G162" si="22">+SUM(B163:B177)</f>
        <v>2301009100</v>
      </c>
      <c r="C162" s="39">
        <f t="shared" si="22"/>
        <v>2120690610</v>
      </c>
      <c r="D162" s="39">
        <f t="shared" si="22"/>
        <v>31405149</v>
      </c>
      <c r="E162" s="39">
        <f t="shared" si="22"/>
        <v>739683239</v>
      </c>
      <c r="F162" s="39">
        <f t="shared" si="22"/>
        <v>980399297</v>
      </c>
      <c r="G162" s="39">
        <f t="shared" si="22"/>
        <v>2120669106</v>
      </c>
    </row>
    <row r="163" spans="1:12" ht="13.5" thickBot="1" x14ac:dyDescent="0.25">
      <c r="A163" s="6" t="s">
        <v>18</v>
      </c>
      <c r="B163" s="40"/>
      <c r="C163" s="40"/>
      <c r="D163" s="40"/>
      <c r="E163" s="40"/>
      <c r="F163" s="40"/>
      <c r="G163" s="40"/>
    </row>
    <row r="164" spans="1:12" ht="13.5" thickBot="1" x14ac:dyDescent="0.25">
      <c r="A164" s="6" t="s">
        <v>32</v>
      </c>
      <c r="B164" s="40">
        <f>B18</f>
        <v>0</v>
      </c>
      <c r="C164" s="40">
        <f>C18</f>
        <v>0</v>
      </c>
      <c r="D164" s="40">
        <f>D18</f>
        <v>0</v>
      </c>
      <c r="E164" s="40">
        <f>E18</f>
        <v>0</v>
      </c>
      <c r="F164" s="40">
        <f>F18</f>
        <v>0</v>
      </c>
      <c r="G164" s="40">
        <f>G18</f>
        <v>0</v>
      </c>
    </row>
    <row r="165" spans="1:12" ht="29.25" customHeight="1" thickBot="1" x14ac:dyDescent="0.25">
      <c r="A165" s="47" t="s">
        <v>66</v>
      </c>
      <c r="B165" s="40">
        <f>+B74</f>
        <v>1200000000</v>
      </c>
      <c r="C165" s="40">
        <f>+C74</f>
        <v>1424070962</v>
      </c>
      <c r="D165" s="40">
        <f>+D74</f>
        <v>17479496</v>
      </c>
      <c r="E165" s="40">
        <f>+E74</f>
        <v>704952270</v>
      </c>
      <c r="F165" s="40">
        <f>+F74</f>
        <v>772678736</v>
      </c>
      <c r="G165" s="40">
        <f>+G74</f>
        <v>1424070962</v>
      </c>
    </row>
    <row r="166" spans="1:12" ht="24.75" customHeight="1" thickBot="1" x14ac:dyDescent="0.25">
      <c r="A166" s="44" t="s">
        <v>34</v>
      </c>
      <c r="B166" s="40">
        <f>+B75</f>
        <v>605000</v>
      </c>
      <c r="C166" s="40">
        <f>+C75</f>
        <v>0</v>
      </c>
      <c r="D166" s="40">
        <f>+D75</f>
        <v>0</v>
      </c>
      <c r="E166" s="40">
        <f>+E75</f>
        <v>0</v>
      </c>
      <c r="F166" s="40">
        <f>+F75</f>
        <v>0</v>
      </c>
      <c r="G166" s="40">
        <f>+G75</f>
        <v>0</v>
      </c>
    </row>
    <row r="167" spans="1:12" ht="26.25" thickBot="1" x14ac:dyDescent="0.25">
      <c r="A167" s="45" t="s">
        <v>35</v>
      </c>
      <c r="B167" s="40">
        <f>+B76</f>
        <v>1047061800</v>
      </c>
      <c r="C167" s="40">
        <f>+C76</f>
        <v>662102473</v>
      </c>
      <c r="D167" s="40">
        <f>+D76</f>
        <v>6680257</v>
      </c>
      <c r="E167" s="40">
        <f>+E76</f>
        <v>19666630</v>
      </c>
      <c r="F167" s="40">
        <f>+F76</f>
        <v>182855551</v>
      </c>
      <c r="G167" s="40">
        <f>+G76</f>
        <v>662102473</v>
      </c>
      <c r="J167" s="87"/>
      <c r="K167" s="87"/>
      <c r="L167" s="87"/>
    </row>
    <row r="168" spans="1:12" ht="39" thickBot="1" x14ac:dyDescent="0.25">
      <c r="A168" s="44" t="s">
        <v>36</v>
      </c>
      <c r="B168" s="40">
        <f>+B77</f>
        <v>39000</v>
      </c>
      <c r="C168" s="40">
        <f>+C77</f>
        <v>39000</v>
      </c>
      <c r="D168" s="40">
        <f>+D77</f>
        <v>0</v>
      </c>
      <c r="E168" s="40">
        <f>+E77</f>
        <v>7713</v>
      </c>
      <c r="F168" s="40">
        <f>+F77</f>
        <v>16513</v>
      </c>
      <c r="G168" s="40">
        <f>+G77</f>
        <v>17497</v>
      </c>
      <c r="J168" s="87"/>
      <c r="K168" s="87"/>
      <c r="L168" s="87"/>
    </row>
    <row r="169" spans="1:12" ht="26.25" thickBot="1" x14ac:dyDescent="0.25">
      <c r="A169" s="44" t="s">
        <v>37</v>
      </c>
      <c r="B169" s="40">
        <f>+B78</f>
        <v>10000000</v>
      </c>
      <c r="C169" s="40">
        <f>+C78</f>
        <v>6002845</v>
      </c>
      <c r="D169" s="40">
        <f>+D78</f>
        <v>0</v>
      </c>
      <c r="E169" s="40">
        <f>+E78</f>
        <v>2745273</v>
      </c>
      <c r="F169" s="40">
        <f>+F78</f>
        <v>3315238</v>
      </c>
      <c r="G169" s="40">
        <f>+G78</f>
        <v>6002844</v>
      </c>
      <c r="J169" s="87"/>
      <c r="K169" s="87"/>
      <c r="L169" s="87"/>
    </row>
    <row r="170" spans="1:12" ht="13.5" thickBot="1" x14ac:dyDescent="0.25">
      <c r="A170" s="44" t="s">
        <v>39</v>
      </c>
      <c r="B170" s="40">
        <f>+B98</f>
        <v>4472000</v>
      </c>
      <c r="C170" s="40">
        <f>+C98</f>
        <v>0</v>
      </c>
      <c r="D170" s="40">
        <f>+D98</f>
        <v>0</v>
      </c>
      <c r="E170" s="40">
        <f>+E98</f>
        <v>0</v>
      </c>
      <c r="F170" s="40">
        <f>+F98</f>
        <v>0</v>
      </c>
      <c r="G170" s="40">
        <f>+G98</f>
        <v>0</v>
      </c>
    </row>
    <row r="171" spans="1:12" ht="39" thickBot="1" x14ac:dyDescent="0.25">
      <c r="A171" s="44" t="s">
        <v>40</v>
      </c>
      <c r="B171" s="40">
        <f>+B99</f>
        <v>1600000</v>
      </c>
      <c r="C171" s="40">
        <f>+C99</f>
        <v>1665872</v>
      </c>
      <c r="D171" s="40">
        <f>+D99</f>
        <v>38266</v>
      </c>
      <c r="E171" s="40">
        <f>+E99</f>
        <v>528327</v>
      </c>
      <c r="F171" s="40">
        <f>+F99</f>
        <v>1200197</v>
      </c>
      <c r="G171" s="40">
        <f>+G99</f>
        <v>1665872</v>
      </c>
    </row>
    <row r="172" spans="1:12" ht="13.5" thickBot="1" x14ac:dyDescent="0.25">
      <c r="A172" s="44" t="s">
        <v>41</v>
      </c>
      <c r="B172" s="40">
        <f>+B100</f>
        <v>25509</v>
      </c>
      <c r="C172" s="40">
        <f>+C100</f>
        <v>0</v>
      </c>
      <c r="D172" s="40">
        <f>+D100</f>
        <v>0</v>
      </c>
      <c r="E172" s="40">
        <f>+E100</f>
        <v>0</v>
      </c>
      <c r="F172" s="40">
        <f>+F100</f>
        <v>0</v>
      </c>
      <c r="G172" s="40">
        <f>+G100</f>
        <v>0</v>
      </c>
    </row>
    <row r="173" spans="1:12" ht="39" thickBot="1" x14ac:dyDescent="0.25">
      <c r="A173" s="35" t="s">
        <v>46</v>
      </c>
      <c r="B173" s="40">
        <f>+B101</f>
        <v>0</v>
      </c>
      <c r="C173" s="40">
        <f>+C101</f>
        <v>0</v>
      </c>
      <c r="D173" s="40">
        <f>+D101</f>
        <v>0</v>
      </c>
      <c r="E173" s="40">
        <f>+E101</f>
        <v>0</v>
      </c>
      <c r="F173" s="40">
        <f>+F101</f>
        <v>0</v>
      </c>
      <c r="G173" s="40">
        <f>+G101</f>
        <v>0</v>
      </c>
    </row>
    <row r="174" spans="1:12" ht="26.25" thickBot="1" x14ac:dyDescent="0.25">
      <c r="A174" s="44" t="s">
        <v>43</v>
      </c>
      <c r="B174" s="40">
        <f>+B103</f>
        <v>36557000</v>
      </c>
      <c r="C174" s="40">
        <f>+C103</f>
        <v>12165186</v>
      </c>
      <c r="D174" s="40">
        <f>+D103</f>
        <v>941093</v>
      </c>
      <c r="E174" s="40">
        <f>+E103</f>
        <v>4160248</v>
      </c>
      <c r="F174" s="40">
        <f>+F103</f>
        <v>6576868</v>
      </c>
      <c r="G174" s="40">
        <f>+G103</f>
        <v>12165186</v>
      </c>
    </row>
    <row r="175" spans="1:12" ht="13.5" thickBot="1" x14ac:dyDescent="0.25">
      <c r="A175" s="48" t="s">
        <v>45</v>
      </c>
      <c r="B175" s="40">
        <f>+B104</f>
        <v>108791</v>
      </c>
      <c r="C175" s="40">
        <f>+C104</f>
        <v>71777</v>
      </c>
      <c r="D175" s="40">
        <f>+D104</f>
        <v>12173</v>
      </c>
      <c r="E175" s="40">
        <f>+E104</f>
        <v>24345</v>
      </c>
      <c r="F175" s="40">
        <f>+F104</f>
        <v>36518</v>
      </c>
      <c r="G175" s="40">
        <f>+G104</f>
        <v>71777</v>
      </c>
    </row>
    <row r="176" spans="1:12" ht="13.5" thickBot="1" x14ac:dyDescent="0.25">
      <c r="A176" s="46" t="s">
        <v>44</v>
      </c>
      <c r="B176" s="40">
        <f>+B105</f>
        <v>540000</v>
      </c>
      <c r="C176" s="40">
        <f>+C105</f>
        <v>410162</v>
      </c>
      <c r="D176" s="40">
        <f>+D105</f>
        <v>0</v>
      </c>
      <c r="E176" s="40">
        <f>+E105</f>
        <v>320162</v>
      </c>
      <c r="F176" s="40">
        <f>+F105</f>
        <v>410162</v>
      </c>
      <c r="G176" s="40">
        <f>+G105</f>
        <v>410162</v>
      </c>
    </row>
    <row r="177" spans="1:7" ht="13.5" thickBot="1" x14ac:dyDescent="0.25">
      <c r="A177" s="43" t="s">
        <v>38</v>
      </c>
      <c r="B177" s="40">
        <f>+B79+B102</f>
        <v>0</v>
      </c>
      <c r="C177" s="40">
        <f>+C79+C102</f>
        <v>14162333</v>
      </c>
      <c r="D177" s="40">
        <f>+D79+D102</f>
        <v>6253864</v>
      </c>
      <c r="E177" s="40">
        <f>+E79+E102</f>
        <v>7278271</v>
      </c>
      <c r="F177" s="40">
        <f>+F79+F102</f>
        <v>13309514</v>
      </c>
      <c r="G177" s="40">
        <f>+G79+G102</f>
        <v>14162333</v>
      </c>
    </row>
    <row r="178" spans="1:7" ht="13.5" thickBot="1" x14ac:dyDescent="0.25">
      <c r="A178" s="22" t="s">
        <v>11</v>
      </c>
      <c r="B178" s="39">
        <f t="shared" ref="B178:G178" si="23">+B162+B156</f>
        <v>2539184000</v>
      </c>
      <c r="C178" s="39">
        <f t="shared" si="23"/>
        <v>2346305981</v>
      </c>
      <c r="D178" s="39">
        <f t="shared" si="23"/>
        <v>80352099</v>
      </c>
      <c r="E178" s="39">
        <f t="shared" si="23"/>
        <v>837605810</v>
      </c>
      <c r="F178" s="39">
        <f t="shared" si="23"/>
        <v>1135553244</v>
      </c>
      <c r="G178" s="39">
        <f t="shared" si="23"/>
        <v>2343117455</v>
      </c>
    </row>
    <row r="179" spans="1:7" ht="13.5" thickBot="1" x14ac:dyDescent="0.25">
      <c r="A179" s="6"/>
      <c r="B179" s="40"/>
      <c r="C179" s="40"/>
      <c r="D179" s="40"/>
      <c r="E179" s="40"/>
      <c r="F179" s="40"/>
      <c r="G179" s="40"/>
    </row>
    <row r="180" spans="1:7" ht="13.5" thickBot="1" x14ac:dyDescent="0.25">
      <c r="A180" s="6" t="s">
        <v>12</v>
      </c>
      <c r="B180" s="41">
        <f>+B23+B41+B59+B83+B108+B127+B146</f>
        <v>3340</v>
      </c>
      <c r="C180" s="41">
        <f t="shared" ref="C180:G180" si="24">+C23+C41+C59+C83+C108+C127+C146</f>
        <v>3862</v>
      </c>
      <c r="D180" s="41">
        <f t="shared" si="24"/>
        <v>3593</v>
      </c>
      <c r="E180" s="41">
        <f t="shared" si="24"/>
        <v>3497</v>
      </c>
      <c r="F180" s="41">
        <f t="shared" si="24"/>
        <v>3493</v>
      </c>
      <c r="G180" s="41">
        <f t="shared" si="24"/>
        <v>3516</v>
      </c>
    </row>
    <row r="181" spans="1:7" ht="15.75" x14ac:dyDescent="0.2">
      <c r="A181" s="8"/>
    </row>
  </sheetData>
  <mergeCells count="23">
    <mergeCell ref="C87:C89"/>
    <mergeCell ref="A6:G6"/>
    <mergeCell ref="A111:G111"/>
    <mergeCell ref="A130:G130"/>
    <mergeCell ref="B7:B9"/>
    <mergeCell ref="A86:G86"/>
    <mergeCell ref="B87:B89"/>
    <mergeCell ref="A3:G3"/>
    <mergeCell ref="A4:G4"/>
    <mergeCell ref="A5:G5"/>
    <mergeCell ref="C7:C9"/>
    <mergeCell ref="C153:C155"/>
    <mergeCell ref="B153:B155"/>
    <mergeCell ref="A26:G26"/>
    <mergeCell ref="B27:B29"/>
    <mergeCell ref="C27:C29"/>
    <mergeCell ref="A44:G44"/>
    <mergeCell ref="B45:B47"/>
    <mergeCell ref="C45:C47"/>
    <mergeCell ref="A62:G62"/>
    <mergeCell ref="B63:B65"/>
    <mergeCell ref="A152:G152"/>
    <mergeCell ref="C63:C65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rowBreaks count="8" manualBreakCount="8">
    <brk id="24" max="16383" man="1"/>
    <brk id="42" max="16383" man="1"/>
    <brk id="60" max="16383" man="1"/>
    <brk id="84" max="16383" man="1"/>
    <brk id="109" max="6" man="1"/>
    <brk id="129" max="6" man="1"/>
    <brk id="147" max="6" man="1"/>
    <brk id="15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пол+прог</vt:lpstr>
      <vt:lpstr>Прог</vt:lpstr>
      <vt:lpstr>Прог!Print_Area</vt:lpstr>
      <vt:lpstr>Прог!Print_Titles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 Караславов</dc:creator>
  <cp:lastModifiedBy>OEM</cp:lastModifiedBy>
  <cp:lastPrinted>2022-07-27T09:00:59Z</cp:lastPrinted>
  <dcterms:created xsi:type="dcterms:W3CDTF">2016-04-01T09:51:31Z</dcterms:created>
  <dcterms:modified xsi:type="dcterms:W3CDTF">2023-02-21T12:19:15Z</dcterms:modified>
</cp:coreProperties>
</file>